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activeTab="3"/>
  </bookViews>
  <sheets>
    <sheet name="Hoja1" sheetId="1" r:id="rId1"/>
    <sheet name="Hoja2" sheetId="2" r:id="rId2"/>
    <sheet name="Hoja3" sheetId="3" r:id="rId3"/>
    <sheet name="Hoja4" sheetId="4" r:id="rId4"/>
  </sheets>
  <definedNames>
    <definedName name="_xlnm._FilterDatabase" localSheetId="0" hidden="1">Hoja1!$A$1:$E$15</definedName>
    <definedName name="_xlnm._FilterDatabase" localSheetId="1" hidden="1">Hoja2!$A$52:$E$66</definedName>
    <definedName name="_xlnm._FilterDatabase" localSheetId="3" hidden="1">Hoja4!$A$1:$E$15</definedName>
    <definedName name="_xlnm.Extract" localSheetId="1">Hoja2!$A$41:$E$41</definedName>
    <definedName name="_xlnm.Criteria" localSheetId="1">Hoja2!$A$38:$E$39</definedName>
  </definedNames>
  <calcPr calcId="145621"/>
</workbook>
</file>

<file path=xl/calcChain.xml><?xml version="1.0" encoding="utf-8"?>
<calcChain xmlns="http://schemas.openxmlformats.org/spreadsheetml/2006/main">
  <c r="B18" i="4" l="1"/>
  <c r="B31" i="4" l="1"/>
  <c r="B30" i="4"/>
  <c r="B29" i="4"/>
  <c r="B19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B25" i="4" s="1"/>
  <c r="E21" i="3"/>
  <c r="C21" i="3"/>
  <c r="E20" i="3"/>
  <c r="C20" i="3"/>
  <c r="E17" i="3"/>
  <c r="C17" i="3"/>
  <c r="E12" i="3"/>
  <c r="C12" i="3"/>
  <c r="E8" i="3"/>
  <c r="C8" i="3"/>
  <c r="E5" i="3"/>
  <c r="C5" i="3"/>
  <c r="E16" i="3"/>
  <c r="E2" i="3"/>
  <c r="E18" i="3"/>
  <c r="E19" i="3"/>
  <c r="E15" i="3"/>
  <c r="E4" i="3"/>
  <c r="E9" i="3"/>
  <c r="E10" i="3"/>
  <c r="E11" i="3"/>
  <c r="E6" i="3"/>
  <c r="E7" i="3"/>
  <c r="E14" i="3"/>
  <c r="E3" i="3"/>
  <c r="E13" i="3"/>
  <c r="A20" i="1"/>
  <c r="A19" i="1"/>
  <c r="A18" i="1"/>
  <c r="A17" i="1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9" i="1"/>
  <c r="E5" i="1"/>
  <c r="E12" i="1"/>
  <c r="E7" i="1"/>
  <c r="E8" i="1"/>
  <c r="E10" i="1"/>
  <c r="E11" i="1"/>
  <c r="E6" i="1"/>
  <c r="E13" i="1"/>
  <c r="E14" i="1"/>
  <c r="E15" i="1"/>
  <c r="E3" i="1"/>
  <c r="E4" i="1"/>
  <c r="E2" i="1"/>
  <c r="B26" i="4" l="1"/>
  <c r="B24" i="4"/>
  <c r="B20" i="4"/>
</calcChain>
</file>

<file path=xl/sharedStrings.xml><?xml version="1.0" encoding="utf-8"?>
<sst xmlns="http://schemas.openxmlformats.org/spreadsheetml/2006/main" count="328" uniqueCount="44">
  <si>
    <t>CÓDIGO</t>
  </si>
  <si>
    <t>DESCRIPCIÓN</t>
  </si>
  <si>
    <t>CANTIDAD</t>
  </si>
  <si>
    <t>TOTAL</t>
  </si>
  <si>
    <t>PRECIO UNIT.</t>
  </si>
  <si>
    <t>T</t>
  </si>
  <si>
    <t xml:space="preserve">C </t>
  </si>
  <si>
    <t>Televisor 32''</t>
  </si>
  <si>
    <t>Cocina 4 hornallas</t>
  </si>
  <si>
    <t>Televisor 43'' LED</t>
  </si>
  <si>
    <t>R</t>
  </si>
  <si>
    <t>Radio AM/FM 3 bandas</t>
  </si>
  <si>
    <t>H</t>
  </si>
  <si>
    <t>Heladera 12 pies, con freezer</t>
  </si>
  <si>
    <t>V</t>
  </si>
  <si>
    <t>Ventilador 25'' giratorio</t>
  </si>
  <si>
    <t>Radio onda corta</t>
  </si>
  <si>
    <t>Radio con CD y mp3</t>
  </si>
  <si>
    <t>Cocina industrial 6 hornallas</t>
  </si>
  <si>
    <t>Televisor LED 42'' 3D</t>
  </si>
  <si>
    <t>Freezer carga superior</t>
  </si>
  <si>
    <t>Aire acondicionado F/C</t>
  </si>
  <si>
    <t>TV portatil (12V)</t>
  </si>
  <si>
    <t xml:space="preserve">aire acondicionado F/C </t>
  </si>
  <si>
    <t>&lt;70000</t>
  </si>
  <si>
    <t xml:space="preserve">&gt;=4 </t>
  </si>
  <si>
    <t>&lt;8</t>
  </si>
  <si>
    <t>R*</t>
  </si>
  <si>
    <t>&gt;=5</t>
  </si>
  <si>
    <t>&gt;4</t>
  </si>
  <si>
    <t>&lt;9</t>
  </si>
  <si>
    <t xml:space="preserve">Total C </t>
  </si>
  <si>
    <t>Total H</t>
  </si>
  <si>
    <t>Total R</t>
  </si>
  <si>
    <t>Total T</t>
  </si>
  <si>
    <t>Total V</t>
  </si>
  <si>
    <t>Total general</t>
  </si>
  <si>
    <t>Importe total</t>
  </si>
  <si>
    <t>Contar productos</t>
  </si>
  <si>
    <t>Promedio de importe</t>
  </si>
  <si>
    <t>RANKING DE LOS 3 IMPORTES TOTALES QUE SE PAGARON MÁS ECONÓMICOS</t>
  </si>
  <si>
    <t>RANKING DE LOS 3 PRECIOS UNITARIOS MÁS CAROS</t>
  </si>
  <si>
    <t>"CTII-MMXV-2C"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</si>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</sst>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"/>
    <numFmt numFmtId="165" formatCode="&quot;$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 vertical="center"/>
    </xf>
    <xf numFmtId="164" fontId="0" fillId="0" borderId="0" xfId="0" applyNumberFormat="1"/>
    <xf numFmtId="0" fontId="1" fillId="0" borderId="0" xfId="0" applyFont="1"/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18"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 val="0"/>
        <color rgb="FFFF0000"/>
      </font>
    </dxf>
    <dxf>
      <font>
        <b val="0"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sqref="A1:E15"/>
    </sheetView>
  </sheetViews>
  <sheetFormatPr baseColWidth="10" defaultRowHeight="15" x14ac:dyDescent="0.25"/>
  <cols>
    <col min="1" max="1" width="11.85546875" bestFit="1" customWidth="1"/>
    <col min="2" max="2" width="27" bestFit="1" customWidth="1"/>
    <col min="4" max="4" width="13.85546875" bestFit="1" customWidth="1"/>
    <col min="9" max="9" width="8.7109375" bestFit="1" customWidth="1"/>
    <col min="10" max="10" width="27" bestFit="1" customWidth="1"/>
    <col min="12" max="12" width="13.85546875" bestFit="1" customWidth="1"/>
  </cols>
  <sheetData>
    <row r="1" spans="1:13" ht="15.7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I1" s="1" t="s">
        <v>0</v>
      </c>
      <c r="J1" s="1" t="s">
        <v>1</v>
      </c>
      <c r="K1" s="1" t="s">
        <v>2</v>
      </c>
      <c r="L1" s="1" t="s">
        <v>4</v>
      </c>
      <c r="M1" s="1" t="s">
        <v>3</v>
      </c>
    </row>
    <row r="2" spans="1:13" x14ac:dyDescent="0.25">
      <c r="A2" t="s">
        <v>5</v>
      </c>
      <c r="B2" t="s">
        <v>7</v>
      </c>
      <c r="C2">
        <v>12</v>
      </c>
      <c r="D2" s="2">
        <v>6500</v>
      </c>
      <c r="E2" s="2">
        <f>PRODUCT(C2:D2)</f>
        <v>78000</v>
      </c>
      <c r="I2" t="s">
        <v>5</v>
      </c>
      <c r="J2" t="s">
        <v>9</v>
      </c>
      <c r="K2">
        <v>8</v>
      </c>
      <c r="L2" s="2">
        <v>7800</v>
      </c>
      <c r="M2" s="2">
        <v>62400</v>
      </c>
    </row>
    <row r="3" spans="1:13" x14ac:dyDescent="0.25">
      <c r="A3" t="s">
        <v>6</v>
      </c>
      <c r="B3" t="s">
        <v>8</v>
      </c>
      <c r="C3">
        <v>10</v>
      </c>
      <c r="D3" s="2">
        <v>4800</v>
      </c>
      <c r="E3" s="2">
        <f t="shared" ref="E3:E15" si="0">PRODUCT(C3:D3)</f>
        <v>48000</v>
      </c>
      <c r="I3" t="s">
        <v>5</v>
      </c>
      <c r="J3" t="s">
        <v>22</v>
      </c>
      <c r="K3">
        <v>1</v>
      </c>
      <c r="L3" s="2">
        <v>1800</v>
      </c>
      <c r="M3" s="2">
        <v>1800</v>
      </c>
    </row>
    <row r="4" spans="1:13" x14ac:dyDescent="0.25">
      <c r="A4" t="s">
        <v>5</v>
      </c>
      <c r="B4" t="s">
        <v>9</v>
      </c>
      <c r="C4">
        <v>8</v>
      </c>
      <c r="D4" s="2">
        <v>7800</v>
      </c>
      <c r="E4" s="2">
        <f t="shared" si="0"/>
        <v>62400</v>
      </c>
      <c r="I4" t="s">
        <v>5</v>
      </c>
      <c r="J4" t="s">
        <v>9</v>
      </c>
      <c r="K4">
        <v>8</v>
      </c>
      <c r="L4" s="2">
        <v>7800</v>
      </c>
      <c r="M4" s="2">
        <v>62400</v>
      </c>
    </row>
    <row r="5" spans="1:13" x14ac:dyDescent="0.25">
      <c r="A5" t="s">
        <v>12</v>
      </c>
      <c r="B5" t="s">
        <v>13</v>
      </c>
      <c r="C5">
        <v>7</v>
      </c>
      <c r="D5" s="2">
        <v>8500</v>
      </c>
      <c r="E5" s="2">
        <f t="shared" ref="E5:E13" si="1">PRODUCT(C5:D5)</f>
        <v>59500</v>
      </c>
      <c r="I5" t="s">
        <v>5</v>
      </c>
      <c r="J5" t="s">
        <v>22</v>
      </c>
      <c r="K5">
        <v>1</v>
      </c>
      <c r="L5" s="2">
        <v>1800</v>
      </c>
      <c r="M5" s="2">
        <v>1800</v>
      </c>
    </row>
    <row r="6" spans="1:13" x14ac:dyDescent="0.25">
      <c r="A6" t="s">
        <v>12</v>
      </c>
      <c r="B6" t="s">
        <v>20</v>
      </c>
      <c r="C6">
        <v>4</v>
      </c>
      <c r="D6" s="2">
        <v>5000</v>
      </c>
      <c r="E6" s="2">
        <f t="shared" si="1"/>
        <v>20000</v>
      </c>
    </row>
    <row r="7" spans="1:13" x14ac:dyDescent="0.25">
      <c r="A7" t="s">
        <v>10</v>
      </c>
      <c r="B7" t="s">
        <v>16</v>
      </c>
      <c r="C7">
        <v>4</v>
      </c>
      <c r="D7" s="2">
        <v>1800</v>
      </c>
      <c r="E7" s="2">
        <f t="shared" si="1"/>
        <v>7200</v>
      </c>
    </row>
    <row r="8" spans="1:13" x14ac:dyDescent="0.25">
      <c r="A8" t="s">
        <v>10</v>
      </c>
      <c r="B8" t="s">
        <v>17</v>
      </c>
      <c r="C8">
        <v>3</v>
      </c>
      <c r="D8" s="2">
        <v>2600</v>
      </c>
      <c r="E8" s="2">
        <f t="shared" si="1"/>
        <v>7800</v>
      </c>
    </row>
    <row r="9" spans="1:13" x14ac:dyDescent="0.25">
      <c r="A9" t="s">
        <v>10</v>
      </c>
      <c r="B9" t="s">
        <v>11</v>
      </c>
      <c r="C9">
        <v>5</v>
      </c>
      <c r="D9" s="2">
        <v>1200</v>
      </c>
      <c r="E9" s="2">
        <f t="shared" si="1"/>
        <v>6000</v>
      </c>
    </row>
    <row r="10" spans="1:13" x14ac:dyDescent="0.25">
      <c r="A10" t="s">
        <v>6</v>
      </c>
      <c r="B10" t="s">
        <v>18</v>
      </c>
      <c r="C10">
        <v>2</v>
      </c>
      <c r="D10" s="2">
        <v>9400</v>
      </c>
      <c r="E10" s="2">
        <f t="shared" si="1"/>
        <v>18800</v>
      </c>
    </row>
    <row r="11" spans="1:13" x14ac:dyDescent="0.25">
      <c r="A11" t="s">
        <v>5</v>
      </c>
      <c r="B11" t="s">
        <v>19</v>
      </c>
      <c r="C11">
        <v>8</v>
      </c>
      <c r="D11" s="2">
        <v>12000</v>
      </c>
      <c r="E11" s="2">
        <f t="shared" si="1"/>
        <v>96000</v>
      </c>
    </row>
    <row r="12" spans="1:13" ht="15.75" x14ac:dyDescent="0.25">
      <c r="A12" t="s">
        <v>14</v>
      </c>
      <c r="B12" t="s">
        <v>15</v>
      </c>
      <c r="C12">
        <v>6</v>
      </c>
      <c r="D12" s="2">
        <v>2500</v>
      </c>
      <c r="E12" s="2">
        <f t="shared" si="1"/>
        <v>15000</v>
      </c>
      <c r="I12" s="1" t="s">
        <v>0</v>
      </c>
      <c r="J12" s="1" t="s">
        <v>1</v>
      </c>
      <c r="K12" s="1" t="s">
        <v>2</v>
      </c>
      <c r="L12" s="1" t="s">
        <v>4</v>
      </c>
      <c r="M12" s="1" t="s">
        <v>3</v>
      </c>
    </row>
    <row r="13" spans="1:13" x14ac:dyDescent="0.25">
      <c r="A13" t="s">
        <v>14</v>
      </c>
      <c r="B13" t="s">
        <v>21</v>
      </c>
      <c r="C13">
        <v>6</v>
      </c>
      <c r="D13" s="2">
        <v>6500</v>
      </c>
      <c r="E13" s="2">
        <f t="shared" si="1"/>
        <v>39000</v>
      </c>
      <c r="I13" t="s">
        <v>12</v>
      </c>
      <c r="J13" t="s">
        <v>13</v>
      </c>
      <c r="K13">
        <v>7</v>
      </c>
      <c r="L13" s="2">
        <v>8500</v>
      </c>
      <c r="M13" s="2">
        <v>59500</v>
      </c>
    </row>
    <row r="14" spans="1:13" x14ac:dyDescent="0.25">
      <c r="A14" t="s">
        <v>6</v>
      </c>
      <c r="B14" t="s">
        <v>23</v>
      </c>
      <c r="C14">
        <v>2</v>
      </c>
      <c r="D14" s="2">
        <v>2400</v>
      </c>
      <c r="E14" s="2">
        <f t="shared" si="0"/>
        <v>4800</v>
      </c>
      <c r="I14" t="s">
        <v>12</v>
      </c>
      <c r="J14" t="s">
        <v>20</v>
      </c>
      <c r="K14">
        <v>4</v>
      </c>
      <c r="L14" s="2">
        <v>5000</v>
      </c>
      <c r="M14" s="2">
        <v>20000</v>
      </c>
    </row>
    <row r="15" spans="1:13" x14ac:dyDescent="0.25">
      <c r="A15" t="s">
        <v>5</v>
      </c>
      <c r="B15" t="s">
        <v>22</v>
      </c>
      <c r="C15">
        <v>1</v>
      </c>
      <c r="D15" s="2">
        <v>1800</v>
      </c>
      <c r="E15" s="2">
        <f t="shared" si="0"/>
        <v>1800</v>
      </c>
      <c r="I15" t="s">
        <v>10</v>
      </c>
      <c r="J15" t="s">
        <v>11</v>
      </c>
      <c r="K15">
        <v>5</v>
      </c>
      <c r="L15" s="2">
        <v>1200</v>
      </c>
      <c r="M15" s="2">
        <v>6000</v>
      </c>
    </row>
    <row r="16" spans="1:13" x14ac:dyDescent="0.25">
      <c r="I16" t="s">
        <v>10</v>
      </c>
      <c r="J16" t="s">
        <v>16</v>
      </c>
      <c r="K16">
        <v>4</v>
      </c>
      <c r="L16" s="2">
        <v>1800</v>
      </c>
      <c r="M16" s="2">
        <v>7200</v>
      </c>
    </row>
    <row r="17" spans="1:13" x14ac:dyDescent="0.25">
      <c r="A17">
        <f>DMAX(A1:E15,4,A25:E26)</f>
        <v>8500</v>
      </c>
      <c r="I17" t="s">
        <v>14</v>
      </c>
      <c r="J17" t="s">
        <v>15</v>
      </c>
      <c r="K17">
        <v>6</v>
      </c>
      <c r="L17" s="2">
        <v>2500</v>
      </c>
      <c r="M17" s="2">
        <v>15000</v>
      </c>
    </row>
    <row r="18" spans="1:13" x14ac:dyDescent="0.25">
      <c r="A18">
        <f>DSUM(A1:E15,5,A30:E31)</f>
        <v>6000</v>
      </c>
      <c r="I18" t="s">
        <v>14</v>
      </c>
      <c r="J18" t="s">
        <v>21</v>
      </c>
      <c r="K18">
        <v>6</v>
      </c>
      <c r="L18" s="2">
        <v>6500</v>
      </c>
      <c r="M18" s="2">
        <v>39000</v>
      </c>
    </row>
    <row r="19" spans="1:13" x14ac:dyDescent="0.25">
      <c r="A19">
        <f>DGET(A1:E15,4,A35:E36)</f>
        <v>1800</v>
      </c>
    </row>
    <row r="20" spans="1:13" x14ac:dyDescent="0.25">
      <c r="A20">
        <f>DCOUNTA(A1:E15,2,A40:F41)</f>
        <v>6</v>
      </c>
    </row>
    <row r="22" spans="1:13" ht="15.75" x14ac:dyDescent="0.25">
      <c r="I22" s="1" t="s">
        <v>0</v>
      </c>
      <c r="J22" s="1" t="s">
        <v>1</v>
      </c>
      <c r="K22" s="1" t="s">
        <v>2</v>
      </c>
      <c r="L22" s="1" t="s">
        <v>4</v>
      </c>
      <c r="M22" s="1" t="s">
        <v>3</v>
      </c>
    </row>
    <row r="23" spans="1:13" x14ac:dyDescent="0.25">
      <c r="I23" t="s">
        <v>10</v>
      </c>
      <c r="J23" t="s">
        <v>16</v>
      </c>
      <c r="K23">
        <v>4</v>
      </c>
      <c r="L23" s="2">
        <v>1800</v>
      </c>
      <c r="M23" s="2">
        <v>7200</v>
      </c>
    </row>
    <row r="24" spans="1:13" x14ac:dyDescent="0.25">
      <c r="I24" t="s">
        <v>10</v>
      </c>
      <c r="J24" t="s">
        <v>17</v>
      </c>
      <c r="K24">
        <v>3</v>
      </c>
      <c r="L24" s="2">
        <v>2600</v>
      </c>
      <c r="M24" s="2">
        <v>7800</v>
      </c>
    </row>
    <row r="25" spans="1:13" ht="15.75" x14ac:dyDescent="0.25">
      <c r="A25" s="1" t="s">
        <v>0</v>
      </c>
      <c r="B25" s="1" t="s">
        <v>1</v>
      </c>
      <c r="C25" s="1" t="s">
        <v>2</v>
      </c>
      <c r="D25" s="1" t="s">
        <v>4</v>
      </c>
      <c r="E25" s="1" t="s">
        <v>3</v>
      </c>
      <c r="I25" t="s">
        <v>10</v>
      </c>
      <c r="J25" t="s">
        <v>11</v>
      </c>
      <c r="K25">
        <v>5</v>
      </c>
      <c r="L25" s="2">
        <v>1200</v>
      </c>
      <c r="M25" s="2">
        <v>6000</v>
      </c>
    </row>
    <row r="26" spans="1:13" x14ac:dyDescent="0.25">
      <c r="A26" t="s">
        <v>12</v>
      </c>
    </row>
    <row r="30" spans="1:13" ht="15.75" x14ac:dyDescent="0.25">
      <c r="A30" s="1" t="s">
        <v>0</v>
      </c>
      <c r="B30" s="1" t="s">
        <v>1</v>
      </c>
      <c r="C30" s="1" t="s">
        <v>2</v>
      </c>
      <c r="D30" s="1" t="s">
        <v>4</v>
      </c>
      <c r="E30" s="1" t="s">
        <v>3</v>
      </c>
      <c r="I30" s="1" t="s">
        <v>0</v>
      </c>
      <c r="J30" s="1" t="s">
        <v>1</v>
      </c>
      <c r="K30" s="1" t="s">
        <v>2</v>
      </c>
      <c r="L30" s="1" t="s">
        <v>4</v>
      </c>
      <c r="M30" s="1" t="s">
        <v>3</v>
      </c>
    </row>
    <row r="31" spans="1:13" x14ac:dyDescent="0.25">
      <c r="A31" t="s">
        <v>10</v>
      </c>
      <c r="C31" t="s">
        <v>28</v>
      </c>
      <c r="I31" t="s">
        <v>5</v>
      </c>
      <c r="J31" t="s">
        <v>7</v>
      </c>
      <c r="K31">
        <v>12</v>
      </c>
      <c r="L31" s="2">
        <v>6500</v>
      </c>
      <c r="M31" s="2">
        <v>78000</v>
      </c>
    </row>
    <row r="32" spans="1:13" x14ac:dyDescent="0.25">
      <c r="I32" t="s">
        <v>6</v>
      </c>
      <c r="J32" t="s">
        <v>8</v>
      </c>
      <c r="K32">
        <v>10</v>
      </c>
      <c r="L32" s="2">
        <v>4800</v>
      </c>
      <c r="M32" s="2">
        <v>48000</v>
      </c>
    </row>
    <row r="33" spans="1:13" x14ac:dyDescent="0.25">
      <c r="I33" t="s">
        <v>12</v>
      </c>
      <c r="J33" t="s">
        <v>20</v>
      </c>
      <c r="K33">
        <v>4</v>
      </c>
      <c r="L33" s="2">
        <v>5000</v>
      </c>
      <c r="M33" s="2">
        <v>20000</v>
      </c>
    </row>
    <row r="34" spans="1:13" x14ac:dyDescent="0.25">
      <c r="I34" t="s">
        <v>10</v>
      </c>
      <c r="J34" t="s">
        <v>16</v>
      </c>
      <c r="K34">
        <v>4</v>
      </c>
      <c r="L34" s="2">
        <v>1800</v>
      </c>
      <c r="M34" s="2">
        <v>7200</v>
      </c>
    </row>
    <row r="35" spans="1:13" ht="15.75" x14ac:dyDescent="0.25">
      <c r="A35" s="1" t="s">
        <v>0</v>
      </c>
      <c r="B35" s="1" t="s">
        <v>1</v>
      </c>
      <c r="C35" s="1" t="s">
        <v>2</v>
      </c>
      <c r="D35" s="1" t="s">
        <v>4</v>
      </c>
      <c r="E35" s="1" t="s">
        <v>3</v>
      </c>
      <c r="I35" t="s">
        <v>10</v>
      </c>
      <c r="J35" t="s">
        <v>17</v>
      </c>
      <c r="K35">
        <v>3</v>
      </c>
      <c r="L35" s="2">
        <v>2600</v>
      </c>
      <c r="M35" s="2">
        <v>7800</v>
      </c>
    </row>
    <row r="36" spans="1:13" x14ac:dyDescent="0.25">
      <c r="B36" t="s">
        <v>16</v>
      </c>
      <c r="I36" t="s">
        <v>10</v>
      </c>
      <c r="J36" t="s">
        <v>11</v>
      </c>
      <c r="K36">
        <v>5</v>
      </c>
      <c r="L36" s="2">
        <v>1200</v>
      </c>
      <c r="M36" s="2">
        <v>6000</v>
      </c>
    </row>
    <row r="37" spans="1:13" x14ac:dyDescent="0.25">
      <c r="I37" t="s">
        <v>14</v>
      </c>
      <c r="J37" t="s">
        <v>15</v>
      </c>
      <c r="K37">
        <v>6</v>
      </c>
      <c r="L37" s="2">
        <v>2500</v>
      </c>
      <c r="M37" s="2">
        <v>15000</v>
      </c>
    </row>
    <row r="38" spans="1:13" x14ac:dyDescent="0.25">
      <c r="I38" t="s">
        <v>14</v>
      </c>
      <c r="J38" t="s">
        <v>21</v>
      </c>
      <c r="K38">
        <v>6</v>
      </c>
      <c r="L38" s="2">
        <v>6500</v>
      </c>
      <c r="M38" s="2">
        <v>39000</v>
      </c>
    </row>
    <row r="39" spans="1:13" x14ac:dyDescent="0.25">
      <c r="I39" t="s">
        <v>6</v>
      </c>
      <c r="J39" t="s">
        <v>23</v>
      </c>
      <c r="K39">
        <v>2</v>
      </c>
      <c r="L39" s="2">
        <v>2400</v>
      </c>
      <c r="M39" s="2">
        <v>4800</v>
      </c>
    </row>
    <row r="40" spans="1:13" ht="15.75" x14ac:dyDescent="0.25">
      <c r="A40" s="1" t="s">
        <v>0</v>
      </c>
      <c r="B40" s="1" t="s">
        <v>1</v>
      </c>
      <c r="C40" s="1" t="s">
        <v>2</v>
      </c>
      <c r="D40" s="1" t="s">
        <v>4</v>
      </c>
      <c r="E40" s="1" t="s">
        <v>3</v>
      </c>
      <c r="F40" s="1" t="s">
        <v>2</v>
      </c>
      <c r="I40" t="s">
        <v>5</v>
      </c>
      <c r="J40" t="s">
        <v>22</v>
      </c>
      <c r="K40">
        <v>1</v>
      </c>
      <c r="L40" s="2">
        <v>1800</v>
      </c>
      <c r="M40" s="2">
        <v>1800</v>
      </c>
    </row>
    <row r="41" spans="1:13" x14ac:dyDescent="0.25">
      <c r="C41" t="s">
        <v>29</v>
      </c>
      <c r="F41" t="s">
        <v>30</v>
      </c>
    </row>
  </sheetData>
  <autoFilter ref="A1:E15"/>
  <conditionalFormatting sqref="C2:C15">
    <cfRule type="cellIs" dxfId="17" priority="15" operator="greaterThanOrEqual">
      <formula>7</formula>
    </cfRule>
    <cfRule type="cellIs" dxfId="16" priority="16" operator="lessThanOrEqual">
      <formula>3</formula>
    </cfRule>
  </conditionalFormatting>
  <conditionalFormatting sqref="K2:K3">
    <cfRule type="cellIs" dxfId="15" priority="13" operator="greaterThanOrEqual">
      <formula>7</formula>
    </cfRule>
    <cfRule type="cellIs" dxfId="14" priority="14" operator="lessThanOrEqual">
      <formula>3</formula>
    </cfRule>
  </conditionalFormatting>
  <conditionalFormatting sqref="K4:K5">
    <cfRule type="cellIs" dxfId="13" priority="11" operator="greaterThanOrEqual">
      <formula>7</formula>
    </cfRule>
    <cfRule type="cellIs" dxfId="12" priority="12" operator="lessThanOrEqual">
      <formula>3</formula>
    </cfRule>
  </conditionalFormatting>
  <conditionalFormatting sqref="K31:K40">
    <cfRule type="cellIs" dxfId="11" priority="1" operator="greaterThanOrEqual">
      <formula>7</formula>
    </cfRule>
    <cfRule type="cellIs" dxfId="10" priority="2" operator="lessThanOrEqual">
      <formula>3</formula>
    </cfRule>
  </conditionalFormatting>
  <conditionalFormatting sqref="K13:K18">
    <cfRule type="cellIs" dxfId="9" priority="7" operator="greaterThanOrEqual">
      <formula>7</formula>
    </cfRule>
    <cfRule type="cellIs" dxfId="8" priority="8" operator="lessThanOrEqual">
      <formula>3</formula>
    </cfRule>
  </conditionalFormatting>
  <conditionalFormatting sqref="K23:K25">
    <cfRule type="cellIs" dxfId="7" priority="3" operator="greaterThanOrEqual">
      <formula>7</formula>
    </cfRule>
    <cfRule type="cellIs" dxfId="6" priority="4" operator="lessThanOrEqual">
      <formula>3</formula>
    </cfRule>
  </conditionalFormatting>
  <dataValidations count="2">
    <dataValidation type="textLength" allowBlank="1" showInputMessage="1" showErrorMessage="1" error="La longitud del texto no es la permitida" prompt="La longitud del campo debe ser mayor o igual a 4 carateres y menor o igual a 25 caracteres." sqref="B2:B15 J2:J5 J13:J18 J23:J25 J31:J40">
      <formula1>4</formula1>
      <formula2>25</formula2>
    </dataValidation>
    <dataValidation type="list" allowBlank="1" showInputMessage="1" showErrorMessage="1" sqref="A2:A15 I2:I5 I13:I18 I23:I25 I31:I40">
      <formula1>"T,C,R,H,V"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6"/>
  <sheetViews>
    <sheetView topLeftCell="A28" workbookViewId="0">
      <selection activeCell="G9" sqref="G9"/>
    </sheetView>
  </sheetViews>
  <sheetFormatPr baseColWidth="10" defaultRowHeight="15" x14ac:dyDescent="0.25"/>
  <cols>
    <col min="2" max="2" width="27" bestFit="1" customWidth="1"/>
    <col min="4" max="4" width="13.85546875" bestFit="1" customWidth="1"/>
  </cols>
  <sheetData>
    <row r="1" spans="1:5" ht="15.7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</row>
    <row r="2" spans="1:5" x14ac:dyDescent="0.25">
      <c r="A2" t="s">
        <v>5</v>
      </c>
      <c r="B2" t="s">
        <v>7</v>
      </c>
      <c r="C2">
        <v>12</v>
      </c>
      <c r="D2" s="2">
        <v>6500</v>
      </c>
      <c r="E2" s="2">
        <f>PRODUCT(C2:D2)</f>
        <v>78000</v>
      </c>
    </row>
    <row r="3" spans="1:5" x14ac:dyDescent="0.25">
      <c r="A3" t="s">
        <v>6</v>
      </c>
      <c r="B3" t="s">
        <v>8</v>
      </c>
      <c r="C3">
        <v>10</v>
      </c>
      <c r="D3" s="2">
        <v>4800</v>
      </c>
      <c r="E3" s="2">
        <f t="shared" ref="E3:E15" si="0">PRODUCT(C3:D3)</f>
        <v>48000</v>
      </c>
    </row>
    <row r="4" spans="1:5" x14ac:dyDescent="0.25">
      <c r="A4" t="s">
        <v>5</v>
      </c>
      <c r="B4" t="s">
        <v>9</v>
      </c>
      <c r="C4">
        <v>8</v>
      </c>
      <c r="D4" s="2">
        <v>7800</v>
      </c>
      <c r="E4" s="2">
        <f t="shared" si="0"/>
        <v>62400</v>
      </c>
    </row>
    <row r="5" spans="1:5" x14ac:dyDescent="0.25">
      <c r="A5" t="s">
        <v>12</v>
      </c>
      <c r="B5" t="s">
        <v>13</v>
      </c>
      <c r="C5">
        <v>7</v>
      </c>
      <c r="D5" s="2">
        <v>8500</v>
      </c>
      <c r="E5" s="2">
        <f t="shared" ref="E5:E13" si="1">PRODUCT(C5:D5)</f>
        <v>59500</v>
      </c>
    </row>
    <row r="6" spans="1:5" x14ac:dyDescent="0.25">
      <c r="A6" t="s">
        <v>12</v>
      </c>
      <c r="B6" t="s">
        <v>20</v>
      </c>
      <c r="C6">
        <v>4</v>
      </c>
      <c r="D6" s="2">
        <v>5000</v>
      </c>
      <c r="E6" s="2">
        <f t="shared" si="1"/>
        <v>20000</v>
      </c>
    </row>
    <row r="7" spans="1:5" x14ac:dyDescent="0.25">
      <c r="A7" t="s">
        <v>10</v>
      </c>
      <c r="B7" t="s">
        <v>16</v>
      </c>
      <c r="C7">
        <v>4</v>
      </c>
      <c r="D7" s="2">
        <v>1800</v>
      </c>
      <c r="E7" s="2">
        <f t="shared" si="1"/>
        <v>7200</v>
      </c>
    </row>
    <row r="8" spans="1:5" x14ac:dyDescent="0.25">
      <c r="A8" t="s">
        <v>10</v>
      </c>
      <c r="B8" t="s">
        <v>17</v>
      </c>
      <c r="C8">
        <v>3</v>
      </c>
      <c r="D8" s="2">
        <v>2600</v>
      </c>
      <c r="E8" s="2">
        <f t="shared" si="1"/>
        <v>7800</v>
      </c>
    </row>
    <row r="9" spans="1:5" x14ac:dyDescent="0.25">
      <c r="A9" t="s">
        <v>10</v>
      </c>
      <c r="B9" t="s">
        <v>11</v>
      </c>
      <c r="C9">
        <v>5</v>
      </c>
      <c r="D9" s="2">
        <v>1200</v>
      </c>
      <c r="E9" s="2">
        <f t="shared" si="1"/>
        <v>6000</v>
      </c>
    </row>
    <row r="10" spans="1:5" x14ac:dyDescent="0.25">
      <c r="A10" t="s">
        <v>6</v>
      </c>
      <c r="B10" t="s">
        <v>18</v>
      </c>
      <c r="C10">
        <v>2</v>
      </c>
      <c r="D10" s="2">
        <v>9400</v>
      </c>
      <c r="E10" s="2">
        <f t="shared" si="1"/>
        <v>18800</v>
      </c>
    </row>
    <row r="11" spans="1:5" x14ac:dyDescent="0.25">
      <c r="A11" t="s">
        <v>5</v>
      </c>
      <c r="B11" t="s">
        <v>19</v>
      </c>
      <c r="C11">
        <v>8</v>
      </c>
      <c r="D11" s="2">
        <v>12000</v>
      </c>
      <c r="E11" s="2">
        <f t="shared" si="1"/>
        <v>96000</v>
      </c>
    </row>
    <row r="12" spans="1:5" x14ac:dyDescent="0.25">
      <c r="A12" t="s">
        <v>14</v>
      </c>
      <c r="B12" t="s">
        <v>15</v>
      </c>
      <c r="C12">
        <v>6</v>
      </c>
      <c r="D12" s="2">
        <v>2500</v>
      </c>
      <c r="E12" s="2">
        <f t="shared" si="1"/>
        <v>15000</v>
      </c>
    </row>
    <row r="13" spans="1:5" x14ac:dyDescent="0.25">
      <c r="A13" t="s">
        <v>14</v>
      </c>
      <c r="B13" t="s">
        <v>21</v>
      </c>
      <c r="C13">
        <v>6</v>
      </c>
      <c r="D13" s="2">
        <v>6500</v>
      </c>
      <c r="E13" s="2">
        <f t="shared" si="1"/>
        <v>39000</v>
      </c>
    </row>
    <row r="14" spans="1:5" x14ac:dyDescent="0.25">
      <c r="A14" t="s">
        <v>6</v>
      </c>
      <c r="B14" t="s">
        <v>23</v>
      </c>
      <c r="C14">
        <v>2</v>
      </c>
      <c r="D14" s="2">
        <v>2400</v>
      </c>
      <c r="E14" s="2">
        <f t="shared" si="0"/>
        <v>4800</v>
      </c>
    </row>
    <row r="15" spans="1:5" x14ac:dyDescent="0.25">
      <c r="A15" t="s">
        <v>5</v>
      </c>
      <c r="B15" t="s">
        <v>22</v>
      </c>
      <c r="C15">
        <v>1</v>
      </c>
      <c r="D15" s="2">
        <v>1800</v>
      </c>
      <c r="E15" s="2">
        <f t="shared" si="0"/>
        <v>1800</v>
      </c>
    </row>
    <row r="18" spans="1:6" ht="15.75" x14ac:dyDescent="0.25">
      <c r="A18" s="1" t="s">
        <v>0</v>
      </c>
      <c r="B18" s="1" t="s">
        <v>1</v>
      </c>
      <c r="C18" s="1" t="s">
        <v>2</v>
      </c>
      <c r="D18" s="1" t="s">
        <v>4</v>
      </c>
      <c r="E18" s="1" t="s">
        <v>3</v>
      </c>
    </row>
    <row r="19" spans="1:6" x14ac:dyDescent="0.25">
      <c r="A19" t="s">
        <v>5</v>
      </c>
      <c r="E19" t="s">
        <v>24</v>
      </c>
    </row>
    <row r="21" spans="1:6" ht="15.75" x14ac:dyDescent="0.25">
      <c r="A21" s="1" t="s">
        <v>0</v>
      </c>
      <c r="B21" s="1" t="s">
        <v>1</v>
      </c>
      <c r="C21" s="1" t="s">
        <v>2</v>
      </c>
      <c r="D21" s="1" t="s">
        <v>4</v>
      </c>
      <c r="E21" s="1" t="s">
        <v>3</v>
      </c>
    </row>
    <row r="22" spans="1:6" x14ac:dyDescent="0.25">
      <c r="A22" t="s">
        <v>5</v>
      </c>
      <c r="B22" t="s">
        <v>9</v>
      </c>
      <c r="C22">
        <v>8</v>
      </c>
      <c r="D22" s="2">
        <v>7800</v>
      </c>
      <c r="E22" s="2">
        <v>62400</v>
      </c>
    </row>
    <row r="23" spans="1:6" x14ac:dyDescent="0.25">
      <c r="A23" t="s">
        <v>5</v>
      </c>
      <c r="B23" t="s">
        <v>22</v>
      </c>
      <c r="C23">
        <v>1</v>
      </c>
      <c r="D23" s="2">
        <v>1800</v>
      </c>
      <c r="E23" s="2">
        <v>1800</v>
      </c>
    </row>
    <row r="25" spans="1:6" ht="15.75" x14ac:dyDescent="0.25">
      <c r="A25" s="1" t="s">
        <v>0</v>
      </c>
      <c r="B25" s="1" t="s">
        <v>1</v>
      </c>
      <c r="C25" s="1" t="s">
        <v>2</v>
      </c>
      <c r="D25" s="1" t="s">
        <v>4</v>
      </c>
      <c r="E25" s="1" t="s">
        <v>3</v>
      </c>
      <c r="F25" s="1" t="s">
        <v>2</v>
      </c>
    </row>
    <row r="26" spans="1:6" x14ac:dyDescent="0.25">
      <c r="C26" t="s">
        <v>25</v>
      </c>
      <c r="F26" t="s">
        <v>26</v>
      </c>
    </row>
    <row r="28" spans="1:6" ht="15.75" x14ac:dyDescent="0.25">
      <c r="A28" s="1" t="s">
        <v>0</v>
      </c>
      <c r="B28" s="1" t="s">
        <v>1</v>
      </c>
      <c r="C28" s="1" t="s">
        <v>2</v>
      </c>
      <c r="D28" s="1" t="s">
        <v>4</v>
      </c>
      <c r="E28" s="1" t="s">
        <v>3</v>
      </c>
    </row>
    <row r="29" spans="1:6" x14ac:dyDescent="0.25">
      <c r="A29" t="s">
        <v>12</v>
      </c>
      <c r="B29" t="s">
        <v>13</v>
      </c>
      <c r="C29">
        <v>7</v>
      </c>
      <c r="D29" s="2">
        <v>8500</v>
      </c>
      <c r="E29" s="2">
        <v>59500</v>
      </c>
    </row>
    <row r="30" spans="1:6" x14ac:dyDescent="0.25">
      <c r="A30" t="s">
        <v>12</v>
      </c>
      <c r="B30" t="s">
        <v>20</v>
      </c>
      <c r="C30">
        <v>4</v>
      </c>
      <c r="D30" s="2">
        <v>5000</v>
      </c>
      <c r="E30" s="2">
        <v>20000</v>
      </c>
    </row>
    <row r="31" spans="1:6" x14ac:dyDescent="0.25">
      <c r="A31" t="s">
        <v>10</v>
      </c>
      <c r="B31" t="s">
        <v>16</v>
      </c>
      <c r="C31">
        <v>4</v>
      </c>
      <c r="D31" s="2">
        <v>1800</v>
      </c>
      <c r="E31" s="2">
        <v>7200</v>
      </c>
    </row>
    <row r="32" spans="1:6" x14ac:dyDescent="0.25">
      <c r="A32" t="s">
        <v>10</v>
      </c>
      <c r="B32" t="s">
        <v>11</v>
      </c>
      <c r="C32">
        <v>5</v>
      </c>
      <c r="D32" s="2">
        <v>1200</v>
      </c>
      <c r="E32" s="2">
        <v>6000</v>
      </c>
    </row>
    <row r="33" spans="1:5" x14ac:dyDescent="0.25">
      <c r="A33" t="s">
        <v>14</v>
      </c>
      <c r="B33" t="s">
        <v>15</v>
      </c>
      <c r="C33">
        <v>6</v>
      </c>
      <c r="D33" s="2">
        <v>2500</v>
      </c>
      <c r="E33" s="2">
        <v>15000</v>
      </c>
    </row>
    <row r="34" spans="1:5" x14ac:dyDescent="0.25">
      <c r="A34" t="s">
        <v>14</v>
      </c>
      <c r="B34" t="s">
        <v>21</v>
      </c>
      <c r="C34">
        <v>6</v>
      </c>
      <c r="D34" s="2">
        <v>6500</v>
      </c>
      <c r="E34" s="2">
        <v>39000</v>
      </c>
    </row>
    <row r="38" spans="1:5" ht="15.75" x14ac:dyDescent="0.25">
      <c r="A38" s="1" t="s">
        <v>0</v>
      </c>
      <c r="B38" s="1" t="s">
        <v>1</v>
      </c>
      <c r="C38" s="1" t="s">
        <v>2</v>
      </c>
      <c r="D38" s="1" t="s">
        <v>4</v>
      </c>
      <c r="E38" s="1" t="s">
        <v>3</v>
      </c>
    </row>
    <row r="39" spans="1:5" x14ac:dyDescent="0.25">
      <c r="B39" t="s">
        <v>27</v>
      </c>
    </row>
    <row r="41" spans="1:5" ht="15.75" x14ac:dyDescent="0.25">
      <c r="A41" s="1" t="s">
        <v>0</v>
      </c>
      <c r="B41" s="1" t="s">
        <v>1</v>
      </c>
      <c r="C41" s="1" t="s">
        <v>2</v>
      </c>
      <c r="D41" s="1" t="s">
        <v>4</v>
      </c>
      <c r="E41" s="1" t="s">
        <v>3</v>
      </c>
    </row>
    <row r="42" spans="1:5" x14ac:dyDescent="0.25">
      <c r="A42" t="s">
        <v>10</v>
      </c>
      <c r="B42" t="s">
        <v>16</v>
      </c>
      <c r="C42">
        <v>4</v>
      </c>
      <c r="D42" s="2">
        <v>1800</v>
      </c>
      <c r="E42" s="2">
        <v>7200</v>
      </c>
    </row>
    <row r="43" spans="1:5" x14ac:dyDescent="0.25">
      <c r="A43" t="s">
        <v>10</v>
      </c>
      <c r="B43" t="s">
        <v>17</v>
      </c>
      <c r="C43">
        <v>3</v>
      </c>
      <c r="D43" s="2">
        <v>2600</v>
      </c>
      <c r="E43" s="2">
        <v>7800</v>
      </c>
    </row>
    <row r="44" spans="1:5" x14ac:dyDescent="0.25">
      <c r="A44" t="s">
        <v>10</v>
      </c>
      <c r="B44" t="s">
        <v>11</v>
      </c>
      <c r="C44">
        <v>5</v>
      </c>
      <c r="D44" s="2">
        <v>1200</v>
      </c>
      <c r="E44" s="2">
        <v>6000</v>
      </c>
    </row>
    <row r="52" spans="1:5" ht="15.75" x14ac:dyDescent="0.25">
      <c r="A52" s="1" t="s">
        <v>0</v>
      </c>
      <c r="B52" s="1" t="s">
        <v>1</v>
      </c>
      <c r="C52" s="1" t="s">
        <v>2</v>
      </c>
      <c r="D52" s="1" t="s">
        <v>4</v>
      </c>
      <c r="E52" s="1" t="s">
        <v>3</v>
      </c>
    </row>
    <row r="53" spans="1:5" x14ac:dyDescent="0.25">
      <c r="A53" t="s">
        <v>5</v>
      </c>
      <c r="B53" t="s">
        <v>7</v>
      </c>
      <c r="C53">
        <v>12</v>
      </c>
      <c r="D53" s="2">
        <v>6500</v>
      </c>
      <c r="E53" s="2">
        <f>PRODUCT(C53:D53)</f>
        <v>78000</v>
      </c>
    </row>
    <row r="54" spans="1:5" x14ac:dyDescent="0.25">
      <c r="A54" t="s">
        <v>6</v>
      </c>
      <c r="B54" t="s">
        <v>8</v>
      </c>
      <c r="C54">
        <v>10</v>
      </c>
      <c r="D54" s="2">
        <v>4800</v>
      </c>
      <c r="E54" s="2">
        <f t="shared" ref="E54:E55" si="2">PRODUCT(C54:D54)</f>
        <v>48000</v>
      </c>
    </row>
    <row r="55" spans="1:5" hidden="1" x14ac:dyDescent="0.25">
      <c r="A55" t="s">
        <v>5</v>
      </c>
      <c r="B55" t="s">
        <v>9</v>
      </c>
      <c r="C55">
        <v>8</v>
      </c>
      <c r="D55" s="2">
        <v>7800</v>
      </c>
      <c r="E55" s="2">
        <f t="shared" si="2"/>
        <v>62400</v>
      </c>
    </row>
    <row r="56" spans="1:5" hidden="1" x14ac:dyDescent="0.25">
      <c r="A56" t="s">
        <v>12</v>
      </c>
      <c r="B56" t="s">
        <v>13</v>
      </c>
      <c r="C56">
        <v>7</v>
      </c>
      <c r="D56" s="2">
        <v>8500</v>
      </c>
      <c r="E56" s="2">
        <f t="shared" ref="E56:E64" si="3">PRODUCT(C56:D56)</f>
        <v>59500</v>
      </c>
    </row>
    <row r="57" spans="1:5" x14ac:dyDescent="0.25">
      <c r="A57" t="s">
        <v>12</v>
      </c>
      <c r="B57" t="s">
        <v>20</v>
      </c>
      <c r="C57">
        <v>4</v>
      </c>
      <c r="D57" s="2">
        <v>5000</v>
      </c>
      <c r="E57" s="2">
        <f t="shared" si="3"/>
        <v>20000</v>
      </c>
    </row>
    <row r="58" spans="1:5" x14ac:dyDescent="0.25">
      <c r="A58" t="s">
        <v>10</v>
      </c>
      <c r="B58" t="s">
        <v>16</v>
      </c>
      <c r="C58">
        <v>4</v>
      </c>
      <c r="D58" s="2">
        <v>1800</v>
      </c>
      <c r="E58" s="2">
        <f t="shared" si="3"/>
        <v>7200</v>
      </c>
    </row>
    <row r="59" spans="1:5" x14ac:dyDescent="0.25">
      <c r="A59" t="s">
        <v>10</v>
      </c>
      <c r="B59" t="s">
        <v>17</v>
      </c>
      <c r="C59">
        <v>3</v>
      </c>
      <c r="D59" s="2">
        <v>2600</v>
      </c>
      <c r="E59" s="2">
        <f t="shared" si="3"/>
        <v>7800</v>
      </c>
    </row>
    <row r="60" spans="1:5" x14ac:dyDescent="0.25">
      <c r="A60" t="s">
        <v>10</v>
      </c>
      <c r="B60" t="s">
        <v>11</v>
      </c>
      <c r="C60">
        <v>5</v>
      </c>
      <c r="D60" s="2">
        <v>1200</v>
      </c>
      <c r="E60" s="2">
        <f t="shared" si="3"/>
        <v>6000</v>
      </c>
    </row>
    <row r="61" spans="1:5" hidden="1" x14ac:dyDescent="0.25">
      <c r="A61" t="s">
        <v>6</v>
      </c>
      <c r="B61" t="s">
        <v>18</v>
      </c>
      <c r="C61">
        <v>2</v>
      </c>
      <c r="D61" s="2">
        <v>9400</v>
      </c>
      <c r="E61" s="2">
        <f t="shared" si="3"/>
        <v>18800</v>
      </c>
    </row>
    <row r="62" spans="1:5" hidden="1" x14ac:dyDescent="0.25">
      <c r="A62" t="s">
        <v>5</v>
      </c>
      <c r="B62" t="s">
        <v>19</v>
      </c>
      <c r="C62">
        <v>8</v>
      </c>
      <c r="D62" s="2">
        <v>12000</v>
      </c>
      <c r="E62" s="2">
        <f t="shared" si="3"/>
        <v>96000</v>
      </c>
    </row>
    <row r="63" spans="1:5" x14ac:dyDescent="0.25">
      <c r="A63" t="s">
        <v>14</v>
      </c>
      <c r="B63" t="s">
        <v>15</v>
      </c>
      <c r="C63">
        <v>6</v>
      </c>
      <c r="D63" s="2">
        <v>2500</v>
      </c>
      <c r="E63" s="2">
        <f t="shared" si="3"/>
        <v>15000</v>
      </c>
    </row>
    <row r="64" spans="1:5" x14ac:dyDescent="0.25">
      <c r="A64" t="s">
        <v>14</v>
      </c>
      <c r="B64" t="s">
        <v>21</v>
      </c>
      <c r="C64">
        <v>6</v>
      </c>
      <c r="D64" s="2">
        <v>6500</v>
      </c>
      <c r="E64" s="2">
        <f t="shared" si="3"/>
        <v>39000</v>
      </c>
    </row>
    <row r="65" spans="1:5" x14ac:dyDescent="0.25">
      <c r="A65" t="s">
        <v>6</v>
      </c>
      <c r="B65" t="s">
        <v>23</v>
      </c>
      <c r="C65">
        <v>2</v>
      </c>
      <c r="D65" s="2">
        <v>2400</v>
      </c>
      <c r="E65" s="2">
        <f t="shared" ref="E65:E66" si="4">PRODUCT(C65:D65)</f>
        <v>4800</v>
      </c>
    </row>
    <row r="66" spans="1:5" x14ac:dyDescent="0.25">
      <c r="A66" t="s">
        <v>5</v>
      </c>
      <c r="B66" t="s">
        <v>22</v>
      </c>
      <c r="C66">
        <v>1</v>
      </c>
      <c r="D66" s="2">
        <v>1800</v>
      </c>
      <c r="E66" s="2">
        <f t="shared" si="4"/>
        <v>1800</v>
      </c>
    </row>
  </sheetData>
  <autoFilter ref="A52:E66">
    <filterColumn colId="3">
      <top10 top="0" val="10" filterVal="6500"/>
    </filterColumn>
  </autoFilter>
  <conditionalFormatting sqref="C2:C15">
    <cfRule type="cellIs" dxfId="5" priority="3" operator="greaterThanOrEqual">
      <formula>7</formula>
    </cfRule>
    <cfRule type="cellIs" dxfId="4" priority="4" operator="lessThanOrEqual">
      <formula>3</formula>
    </cfRule>
  </conditionalFormatting>
  <conditionalFormatting sqref="C53:C66">
    <cfRule type="cellIs" dxfId="3" priority="1" operator="greaterThanOrEqual">
      <formula>7</formula>
    </cfRule>
    <cfRule type="cellIs" dxfId="2" priority="2" operator="lessThanOrEqual">
      <formula>3</formula>
    </cfRule>
  </conditionalFormatting>
  <dataValidations count="2">
    <dataValidation type="list" allowBlank="1" showInputMessage="1" showErrorMessage="1" sqref="A2:A15 A53:A66">
      <formula1>"T,C,R,H,V"</formula1>
    </dataValidation>
    <dataValidation type="textLength" allowBlank="1" showInputMessage="1" showErrorMessage="1" error="La longitud del texto no es la permitida" prompt="La longitud del campo debe ser mayor o igual a 4 carateres y menor o igual a 25 caracteres." sqref="B2:B15 B53:B66">
      <formula1>4</formula1>
      <formula2>25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26" sqref="A26"/>
    </sheetView>
  </sheetViews>
  <sheetFormatPr baseColWidth="10" defaultRowHeight="15" outlineLevelRow="2" x14ac:dyDescent="0.25"/>
  <cols>
    <col min="2" max="2" width="27" bestFit="1" customWidth="1"/>
    <col min="4" max="4" width="13.85546875" bestFit="1" customWidth="1"/>
  </cols>
  <sheetData>
    <row r="1" spans="1:5" ht="15.7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</row>
    <row r="2" spans="1:5" outlineLevel="2" x14ac:dyDescent="0.25">
      <c r="A2" t="s">
        <v>6</v>
      </c>
      <c r="B2" t="s">
        <v>23</v>
      </c>
      <c r="C2">
        <v>2</v>
      </c>
      <c r="D2" s="2">
        <v>2400</v>
      </c>
      <c r="E2" s="2">
        <f>PRODUCT(C2:D2)</f>
        <v>4800</v>
      </c>
    </row>
    <row r="3" spans="1:5" outlineLevel="2" x14ac:dyDescent="0.25">
      <c r="A3" t="s">
        <v>6</v>
      </c>
      <c r="B3" t="s">
        <v>8</v>
      </c>
      <c r="C3">
        <v>10</v>
      </c>
      <c r="D3" s="2">
        <v>4800</v>
      </c>
      <c r="E3" s="2">
        <f>PRODUCT(C3:D3)</f>
        <v>48000</v>
      </c>
    </row>
    <row r="4" spans="1:5" outlineLevel="2" x14ac:dyDescent="0.25">
      <c r="A4" t="s">
        <v>6</v>
      </c>
      <c r="B4" t="s">
        <v>18</v>
      </c>
      <c r="C4">
        <v>2</v>
      </c>
      <c r="D4" s="2">
        <v>9400</v>
      </c>
      <c r="E4" s="2">
        <f>PRODUCT(C4:D4)</f>
        <v>18800</v>
      </c>
    </row>
    <row r="5" spans="1:5" outlineLevel="1" x14ac:dyDescent="0.25">
      <c r="A5" s="3" t="s">
        <v>31</v>
      </c>
      <c r="C5">
        <f>SUBTOTAL(9,C2:C4)</f>
        <v>14</v>
      </c>
      <c r="D5" s="2"/>
      <c r="E5" s="2">
        <f>SUBTOTAL(9,E2:E4)</f>
        <v>71600</v>
      </c>
    </row>
    <row r="6" spans="1:5" outlineLevel="2" x14ac:dyDescent="0.25">
      <c r="A6" t="s">
        <v>12</v>
      </c>
      <c r="B6" t="s">
        <v>20</v>
      </c>
      <c r="C6">
        <v>4</v>
      </c>
      <c r="D6" s="2">
        <v>5000</v>
      </c>
      <c r="E6" s="2">
        <f>PRODUCT(C6:D6)</f>
        <v>20000</v>
      </c>
    </row>
    <row r="7" spans="1:5" outlineLevel="2" x14ac:dyDescent="0.25">
      <c r="A7" t="s">
        <v>12</v>
      </c>
      <c r="B7" t="s">
        <v>13</v>
      </c>
      <c r="C7">
        <v>7</v>
      </c>
      <c r="D7" s="2">
        <v>8500</v>
      </c>
      <c r="E7" s="2">
        <f>PRODUCT(C7:D7)</f>
        <v>59500</v>
      </c>
    </row>
    <row r="8" spans="1:5" outlineLevel="1" x14ac:dyDescent="0.25">
      <c r="A8" s="3" t="s">
        <v>32</v>
      </c>
      <c r="C8">
        <f>SUBTOTAL(9,C6:C7)</f>
        <v>11</v>
      </c>
      <c r="D8" s="2"/>
      <c r="E8" s="2">
        <f>SUBTOTAL(9,E6:E7)</f>
        <v>79500</v>
      </c>
    </row>
    <row r="9" spans="1:5" outlineLevel="2" x14ac:dyDescent="0.25">
      <c r="A9" t="s">
        <v>10</v>
      </c>
      <c r="B9" t="s">
        <v>11</v>
      </c>
      <c r="C9">
        <v>5</v>
      </c>
      <c r="D9" s="2">
        <v>1200</v>
      </c>
      <c r="E9" s="2">
        <f>PRODUCT(C9:D9)</f>
        <v>6000</v>
      </c>
    </row>
    <row r="10" spans="1:5" outlineLevel="2" x14ac:dyDescent="0.25">
      <c r="A10" t="s">
        <v>10</v>
      </c>
      <c r="B10" t="s">
        <v>17</v>
      </c>
      <c r="C10">
        <v>3</v>
      </c>
      <c r="D10" s="2">
        <v>2600</v>
      </c>
      <c r="E10" s="2">
        <f>PRODUCT(C10:D10)</f>
        <v>7800</v>
      </c>
    </row>
    <row r="11" spans="1:5" outlineLevel="2" x14ac:dyDescent="0.25">
      <c r="A11" t="s">
        <v>10</v>
      </c>
      <c r="B11" t="s">
        <v>16</v>
      </c>
      <c r="C11">
        <v>4</v>
      </c>
      <c r="D11" s="2">
        <v>1800</v>
      </c>
      <c r="E11" s="2">
        <f>PRODUCT(C11:D11)</f>
        <v>7200</v>
      </c>
    </row>
    <row r="12" spans="1:5" outlineLevel="1" x14ac:dyDescent="0.25">
      <c r="A12" s="3" t="s">
        <v>33</v>
      </c>
      <c r="C12">
        <f>SUBTOTAL(9,C9:C11)</f>
        <v>12</v>
      </c>
      <c r="D12" s="2"/>
      <c r="E12" s="2">
        <f>SUBTOTAL(9,E9:E11)</f>
        <v>21000</v>
      </c>
    </row>
    <row r="13" spans="1:5" outlineLevel="2" x14ac:dyDescent="0.25">
      <c r="A13" t="s">
        <v>5</v>
      </c>
      <c r="B13" t="s">
        <v>7</v>
      </c>
      <c r="C13">
        <v>12</v>
      </c>
      <c r="D13" s="2">
        <v>6500</v>
      </c>
      <c r="E13" s="2">
        <f>PRODUCT(C13:D13)</f>
        <v>78000</v>
      </c>
    </row>
    <row r="14" spans="1:5" outlineLevel="2" x14ac:dyDescent="0.25">
      <c r="A14" t="s">
        <v>5</v>
      </c>
      <c r="B14" t="s">
        <v>9</v>
      </c>
      <c r="C14">
        <v>8</v>
      </c>
      <c r="D14" s="2">
        <v>7800</v>
      </c>
      <c r="E14" s="2">
        <f>PRODUCT(C14:D14)</f>
        <v>62400</v>
      </c>
    </row>
    <row r="15" spans="1:5" outlineLevel="2" x14ac:dyDescent="0.25">
      <c r="A15" t="s">
        <v>5</v>
      </c>
      <c r="B15" t="s">
        <v>19</v>
      </c>
      <c r="C15">
        <v>8</v>
      </c>
      <c r="D15" s="2">
        <v>12000</v>
      </c>
      <c r="E15" s="2">
        <f>PRODUCT(C15:D15)</f>
        <v>96000</v>
      </c>
    </row>
    <row r="16" spans="1:5" outlineLevel="2" x14ac:dyDescent="0.25">
      <c r="A16" t="s">
        <v>5</v>
      </c>
      <c r="B16" t="s">
        <v>22</v>
      </c>
      <c r="C16">
        <v>1</v>
      </c>
      <c r="D16" s="2">
        <v>1800</v>
      </c>
      <c r="E16" s="2">
        <f>PRODUCT(C16:D16)</f>
        <v>1800</v>
      </c>
    </row>
    <row r="17" spans="1:5" outlineLevel="1" x14ac:dyDescent="0.25">
      <c r="A17" s="3" t="s">
        <v>34</v>
      </c>
      <c r="C17">
        <f>SUBTOTAL(9,C13:C16)</f>
        <v>29</v>
      </c>
      <c r="D17" s="2"/>
      <c r="E17" s="2">
        <f>SUBTOTAL(9,E13:E16)</f>
        <v>238200</v>
      </c>
    </row>
    <row r="18" spans="1:5" outlineLevel="2" x14ac:dyDescent="0.25">
      <c r="A18" t="s">
        <v>14</v>
      </c>
      <c r="B18" t="s">
        <v>21</v>
      </c>
      <c r="C18">
        <v>6</v>
      </c>
      <c r="D18" s="2">
        <v>6500</v>
      </c>
      <c r="E18" s="2">
        <f>PRODUCT(C18:D18)</f>
        <v>39000</v>
      </c>
    </row>
    <row r="19" spans="1:5" outlineLevel="2" x14ac:dyDescent="0.25">
      <c r="A19" t="s">
        <v>14</v>
      </c>
      <c r="B19" t="s">
        <v>15</v>
      </c>
      <c r="C19">
        <v>6</v>
      </c>
      <c r="D19" s="2">
        <v>2500</v>
      </c>
      <c r="E19" s="2">
        <f>PRODUCT(C19:D19)</f>
        <v>15000</v>
      </c>
    </row>
    <row r="20" spans="1:5" outlineLevel="1" x14ac:dyDescent="0.25">
      <c r="A20" s="3" t="s">
        <v>35</v>
      </c>
      <c r="C20">
        <f>SUBTOTAL(9,C18:C19)</f>
        <v>12</v>
      </c>
      <c r="D20" s="2"/>
      <c r="E20" s="2">
        <f>SUBTOTAL(9,E18:E19)</f>
        <v>54000</v>
      </c>
    </row>
    <row r="21" spans="1:5" x14ac:dyDescent="0.25">
      <c r="A21" s="3" t="s">
        <v>36</v>
      </c>
      <c r="C21">
        <f>SUBTOTAL(9,C2:C19)</f>
        <v>78</v>
      </c>
      <c r="D21" s="2"/>
      <c r="E21" s="2">
        <f>SUBTOTAL(9,E2:E19)</f>
        <v>464300</v>
      </c>
    </row>
  </sheetData>
  <sortState ref="A2:E15">
    <sortCondition ref="A2:A15"/>
    <sortCondition ref="B2:B15"/>
  </sortState>
  <dataValidations count="2">
    <dataValidation type="list" allowBlank="1" showInputMessage="1" showErrorMessage="1" sqref="A2:A4 A6:A7 A9:A11 A13:A16 A18:A19">
      <formula1>"T,C,R,H,V"</formula1>
    </dataValidation>
    <dataValidation type="textLength" allowBlank="1" showInputMessage="1" showErrorMessage="1" error="La longitud del texto no es la permitida" prompt="La longitud del campo debe ser mayor o igual a 4 carateres y menor o igual a 25 caracteres." sqref="B2:B4 B6:B7 B9:B11 B13:B16 B18:B19">
      <formula1>4</formula1>
      <formula2>25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abSelected="1" workbookViewId="0">
      <selection activeCell="F18" sqref="F18"/>
    </sheetView>
  </sheetViews>
  <sheetFormatPr baseColWidth="10" defaultRowHeight="15" x14ac:dyDescent="0.25"/>
  <cols>
    <col min="1" max="1" width="24" customWidth="1"/>
    <col min="2" max="2" width="27" bestFit="1" customWidth="1"/>
    <col min="4" max="4" width="13.85546875" bestFit="1" customWidth="1"/>
  </cols>
  <sheetData>
    <row r="1" spans="1:5" ht="15.7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</row>
    <row r="2" spans="1:5" x14ac:dyDescent="0.25">
      <c r="A2" t="s">
        <v>5</v>
      </c>
      <c r="B2" t="s">
        <v>7</v>
      </c>
      <c r="C2">
        <v>12</v>
      </c>
      <c r="D2" s="2">
        <v>6500</v>
      </c>
      <c r="E2" s="2">
        <f>PRODUCT(C2:D2)</f>
        <v>78000</v>
      </c>
    </row>
    <row r="3" spans="1:5" x14ac:dyDescent="0.25">
      <c r="A3" t="s">
        <v>43</v>
      </c>
      <c r="B3" t="s">
        <v>8</v>
      </c>
      <c r="C3">
        <v>10</v>
      </c>
      <c r="D3" s="2">
        <v>4800</v>
      </c>
      <c r="E3" s="2">
        <f t="shared" ref="E3:E15" si="0">PRODUCT(C3:D3)</f>
        <v>48000</v>
      </c>
    </row>
    <row r="4" spans="1:5" x14ac:dyDescent="0.25">
      <c r="A4" t="s">
        <v>5</v>
      </c>
      <c r="B4" t="s">
        <v>9</v>
      </c>
      <c r="C4">
        <v>8</v>
      </c>
      <c r="D4" s="2">
        <v>7800</v>
      </c>
      <c r="E4" s="2">
        <f t="shared" si="0"/>
        <v>62400</v>
      </c>
    </row>
    <row r="5" spans="1:5" x14ac:dyDescent="0.25">
      <c r="A5" t="s">
        <v>12</v>
      </c>
      <c r="B5" t="s">
        <v>13</v>
      </c>
      <c r="C5">
        <v>7</v>
      </c>
      <c r="D5" s="2">
        <v>8500</v>
      </c>
      <c r="E5" s="2">
        <f t="shared" ref="E5:E13" si="1">PRODUCT(C5:D5)</f>
        <v>59500</v>
      </c>
    </row>
    <row r="6" spans="1:5" x14ac:dyDescent="0.25">
      <c r="A6" t="s">
        <v>12</v>
      </c>
      <c r="B6" t="s">
        <v>20</v>
      </c>
      <c r="C6">
        <v>4</v>
      </c>
      <c r="D6" s="2">
        <v>5000</v>
      </c>
      <c r="E6" s="2">
        <f t="shared" si="1"/>
        <v>20000</v>
      </c>
    </row>
    <row r="7" spans="1:5" x14ac:dyDescent="0.25">
      <c r="A7" t="s">
        <v>10</v>
      </c>
      <c r="B7" t="s">
        <v>16</v>
      </c>
      <c r="C7">
        <v>4</v>
      </c>
      <c r="D7" s="2">
        <v>1800</v>
      </c>
      <c r="E7" s="2">
        <f t="shared" si="1"/>
        <v>7200</v>
      </c>
    </row>
    <row r="8" spans="1:5" x14ac:dyDescent="0.25">
      <c r="A8" t="s">
        <v>10</v>
      </c>
      <c r="B8" t="s">
        <v>17</v>
      </c>
      <c r="C8">
        <v>3</v>
      </c>
      <c r="D8" s="2">
        <v>2600</v>
      </c>
      <c r="E8" s="2">
        <f t="shared" si="1"/>
        <v>7800</v>
      </c>
    </row>
    <row r="9" spans="1:5" x14ac:dyDescent="0.25">
      <c r="A9" t="s">
        <v>10</v>
      </c>
      <c r="B9" t="s">
        <v>11</v>
      </c>
      <c r="C9">
        <v>5</v>
      </c>
      <c r="D9" s="2">
        <v>1200</v>
      </c>
      <c r="E9" s="2">
        <f t="shared" si="1"/>
        <v>6000</v>
      </c>
    </row>
    <row r="10" spans="1:5" x14ac:dyDescent="0.25">
      <c r="A10" t="s">
        <v>43</v>
      </c>
      <c r="B10" t="s">
        <v>18</v>
      </c>
      <c r="C10">
        <v>2</v>
      </c>
      <c r="D10" s="2">
        <v>9400</v>
      </c>
      <c r="E10" s="2">
        <f t="shared" si="1"/>
        <v>18800</v>
      </c>
    </row>
    <row r="11" spans="1:5" x14ac:dyDescent="0.25">
      <c r="A11" t="s">
        <v>5</v>
      </c>
      <c r="B11" t="s">
        <v>19</v>
      </c>
      <c r="C11">
        <v>8</v>
      </c>
      <c r="D11" s="2">
        <v>12000</v>
      </c>
      <c r="E11" s="2">
        <f t="shared" si="1"/>
        <v>96000</v>
      </c>
    </row>
    <row r="12" spans="1:5" x14ac:dyDescent="0.25">
      <c r="A12" t="s">
        <v>14</v>
      </c>
      <c r="B12" t="s">
        <v>15</v>
      </c>
      <c r="C12">
        <v>6</v>
      </c>
      <c r="D12" s="2">
        <v>2500</v>
      </c>
      <c r="E12" s="2">
        <f t="shared" si="1"/>
        <v>15000</v>
      </c>
    </row>
    <row r="13" spans="1:5" x14ac:dyDescent="0.25">
      <c r="A13" t="s">
        <v>14</v>
      </c>
      <c r="B13" t="s">
        <v>21</v>
      </c>
      <c r="C13">
        <v>6</v>
      </c>
      <c r="D13" s="2">
        <v>6500</v>
      </c>
      <c r="E13" s="2">
        <f t="shared" si="1"/>
        <v>39000</v>
      </c>
    </row>
    <row r="14" spans="1:5" x14ac:dyDescent="0.25">
      <c r="A14" t="s">
        <v>43</v>
      </c>
      <c r="B14" t="s">
        <v>23</v>
      </c>
      <c r="C14">
        <v>2</v>
      </c>
      <c r="D14" s="2">
        <v>2400</v>
      </c>
      <c r="E14" s="2">
        <f t="shared" si="0"/>
        <v>4800</v>
      </c>
    </row>
    <row r="15" spans="1:5" x14ac:dyDescent="0.25">
      <c r="A15" t="s">
        <v>5</v>
      </c>
      <c r="B15" t="s">
        <v>22</v>
      </c>
      <c r="C15">
        <v>1</v>
      </c>
      <c r="D15" s="2">
        <v>1800</v>
      </c>
      <c r="E15" s="2">
        <f t="shared" si="0"/>
        <v>1800</v>
      </c>
    </row>
    <row r="18" spans="1:6" x14ac:dyDescent="0.25">
      <c r="A18" s="3" t="s">
        <v>37</v>
      </c>
      <c r="B18" s="4">
        <f>SUMIFS(E2:E15,A2:A15,"c",C2:C15,"&lt;10")</f>
        <v>23600</v>
      </c>
      <c r="F18" s="2"/>
    </row>
    <row r="19" spans="1:6" x14ac:dyDescent="0.25">
      <c r="A19" s="3" t="s">
        <v>38</v>
      </c>
      <c r="B19" s="5">
        <f>COUNTIFS(A2:A15,"R",D2:D15,"&gt;2000",C2:C15,"&lt;4")</f>
        <v>1</v>
      </c>
    </row>
    <row r="20" spans="1:6" x14ac:dyDescent="0.25">
      <c r="A20" s="3" t="s">
        <v>39</v>
      </c>
      <c r="B20" s="4">
        <f>AVERAGEIFS(E2:E15,B2:B15,"T*",D2:D15,"&lt;12000")</f>
        <v>47400</v>
      </c>
    </row>
    <row r="23" spans="1:6" x14ac:dyDescent="0.25">
      <c r="A23" s="7" t="s">
        <v>40</v>
      </c>
      <c r="B23" s="7"/>
      <c r="C23" s="7"/>
      <c r="D23" s="7"/>
    </row>
    <row r="24" spans="1:6" x14ac:dyDescent="0.25">
      <c r="B24" s="6">
        <f>SMALL(E2:E15,1)</f>
        <v>1800</v>
      </c>
    </row>
    <row r="25" spans="1:6" x14ac:dyDescent="0.25">
      <c r="B25" s="6">
        <f>SMALL(E2:E15,2)</f>
        <v>4800</v>
      </c>
    </row>
    <row r="26" spans="1:6" x14ac:dyDescent="0.25">
      <c r="B26" s="6">
        <f>SMALL(E2:E15,3)</f>
        <v>6000</v>
      </c>
    </row>
    <row r="28" spans="1:6" x14ac:dyDescent="0.25">
      <c r="A28" s="7" t="s">
        <v>41</v>
      </c>
      <c r="B28" s="7"/>
      <c r="C28" s="7"/>
      <c r="D28" s="7"/>
    </row>
    <row r="29" spans="1:6" x14ac:dyDescent="0.25">
      <c r="B29" s="6">
        <f>LARGE(D2:D15,1)</f>
        <v>12000</v>
      </c>
    </row>
    <row r="30" spans="1:6" x14ac:dyDescent="0.25">
      <c r="B30" s="6">
        <f>LARGE(D3:D16,2)</f>
        <v>9400</v>
      </c>
    </row>
    <row r="31" spans="1:6" x14ac:dyDescent="0.25">
      <c r="B31" s="6">
        <f>LARGE(D4:D17,3)</f>
        <v>8500</v>
      </c>
    </row>
    <row r="1000" spans="1:1" x14ac:dyDescent="0.25">
      <c r="A1000" t="s">
        <v>42</v>
      </c>
    </row>
  </sheetData>
  <mergeCells count="2">
    <mergeCell ref="A23:D23"/>
    <mergeCell ref="A28:D28"/>
  </mergeCells>
  <conditionalFormatting sqref="C2:C15">
    <cfRule type="cellIs" dxfId="1" priority="1" operator="greaterThanOrEqual">
      <formula>7</formula>
    </cfRule>
    <cfRule type="cellIs" dxfId="0" priority="2" operator="lessThanOrEqual">
      <formula>3</formula>
    </cfRule>
  </conditionalFormatting>
  <dataValidations count="2">
    <dataValidation type="list" allowBlank="1" showInputMessage="1" showErrorMessage="1" sqref="A2:A15">
      <formula1>"T,C,R,H,V"</formula1>
    </dataValidation>
    <dataValidation type="textLength" allowBlank="1" showInputMessage="1" showErrorMessage="1" error="La longitud del texto no es la permitida" prompt="La longitud del campo debe ser mayor o igual a 4 carateres y menor o igual a 25 caracteres." sqref="B2:B15">
      <formula1>4</formula1>
      <formula2>25</formula2>
    </dataValidation>
  </dataValidations>
  <pageMargins left="0.7" right="0.7" top="0.75" bottom="0.75" header="0.3" footer="0.3"/>
  <pageSetup orientation="portrait" r:id="rId1"/>
  <ignoredErrors>
    <ignoredError sqref="B30:B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Hoja1</vt:lpstr>
      <vt:lpstr>Hoja2</vt:lpstr>
      <vt:lpstr>Hoja3</vt:lpstr>
      <vt:lpstr>Hoja4</vt:lpstr>
      <vt:lpstr>Hoja2!Área_de_extracción</vt:lpstr>
      <vt:lpstr>Hoja2!Criterios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laboratorios</cp:lastModifiedBy>
  <dcterms:created xsi:type="dcterms:W3CDTF">2015-10-12T00:16:56Z</dcterms:created>
  <dcterms:modified xsi:type="dcterms:W3CDTF">2015-10-24T13:44:36Z</dcterms:modified>
</cp:coreProperties>
</file>