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60" windowWidth="19440" windowHeight="7995"/>
  </bookViews>
  <sheets>
    <sheet name="Hoja1" sheetId="1" r:id="rId1"/>
    <sheet name="Hoja2" sheetId="2" r:id="rId2"/>
    <sheet name="Hoja3" sheetId="3" r:id="rId3"/>
  </sheets>
  <definedNames>
    <definedName name="_xlnm._FilterDatabase" localSheetId="2" hidden="1">Hoja3!$A$3:$H$20</definedName>
  </definedNames>
  <calcPr calcId="171027"/>
</workbook>
</file>

<file path=xl/calcChain.xml><?xml version="1.0" encoding="utf-8"?>
<calcChain xmlns="http://schemas.openxmlformats.org/spreadsheetml/2006/main">
  <c r="F20" i="3" l="1"/>
  <c r="C20" i="3"/>
  <c r="B20" i="3"/>
  <c r="F19" i="3"/>
  <c r="C19" i="3"/>
  <c r="B19" i="3"/>
  <c r="F18" i="3"/>
  <c r="C18" i="3"/>
  <c r="B18" i="3"/>
  <c r="F17" i="3"/>
  <c r="C17" i="3"/>
  <c r="B17" i="3"/>
  <c r="F16" i="3"/>
  <c r="C16" i="3"/>
  <c r="B16" i="3"/>
  <c r="F15" i="3"/>
  <c r="C15" i="3"/>
  <c r="B15" i="3"/>
  <c r="F14" i="3"/>
  <c r="C14" i="3"/>
  <c r="B14" i="3"/>
  <c r="F13" i="3"/>
  <c r="C13" i="3"/>
  <c r="B13" i="3"/>
  <c r="F12" i="3"/>
  <c r="C12" i="3"/>
  <c r="B12" i="3"/>
  <c r="F11" i="3"/>
  <c r="C11" i="3"/>
  <c r="B11" i="3"/>
  <c r="F10" i="3"/>
  <c r="C10" i="3"/>
  <c r="B10" i="3"/>
  <c r="F9" i="3"/>
  <c r="C9" i="3"/>
  <c r="B9" i="3"/>
  <c r="F8" i="3"/>
  <c r="C8" i="3"/>
  <c r="B8" i="3"/>
  <c r="F7" i="3"/>
  <c r="C7" i="3"/>
  <c r="B7" i="3"/>
  <c r="F6" i="3"/>
  <c r="C6" i="3"/>
  <c r="B6" i="3"/>
  <c r="F5" i="3"/>
  <c r="C5" i="3"/>
  <c r="B5" i="3"/>
  <c r="F4" i="3"/>
  <c r="C4" i="3"/>
  <c r="B4" i="3"/>
  <c r="F1" i="3"/>
  <c r="G19" i="3" s="1"/>
  <c r="H19" i="3" s="1"/>
  <c r="F22" i="2"/>
  <c r="F5" i="2"/>
  <c r="F15" i="2"/>
  <c r="C15" i="2"/>
  <c r="B15" i="2"/>
  <c r="F21" i="2"/>
  <c r="C21" i="2"/>
  <c r="B21" i="2"/>
  <c r="F14" i="2"/>
  <c r="F16" i="2" s="1"/>
  <c r="C14" i="2"/>
  <c r="B14" i="2"/>
  <c r="F20" i="2"/>
  <c r="C20" i="2"/>
  <c r="B20" i="2"/>
  <c r="F26" i="2"/>
  <c r="C26" i="2"/>
  <c r="B26" i="2"/>
  <c r="F19" i="2"/>
  <c r="C19" i="2"/>
  <c r="B19" i="2"/>
  <c r="F25" i="2"/>
  <c r="C25" i="2"/>
  <c r="B25" i="2"/>
  <c r="F12" i="2"/>
  <c r="C12" i="2"/>
  <c r="B12" i="2"/>
  <c r="F4" i="2"/>
  <c r="C4" i="2"/>
  <c r="B4" i="2"/>
  <c r="F11" i="2"/>
  <c r="C11" i="2"/>
  <c r="B11" i="2"/>
  <c r="F17" i="2"/>
  <c r="F18" i="2" s="1"/>
  <c r="C17" i="2"/>
  <c r="B17" i="2"/>
  <c r="F24" i="2"/>
  <c r="C24" i="2"/>
  <c r="B24" i="2"/>
  <c r="F23" i="2"/>
  <c r="F27" i="2" s="1"/>
  <c r="C23" i="2"/>
  <c r="B23" i="2"/>
  <c r="F10" i="2"/>
  <c r="C10" i="2"/>
  <c r="B10" i="2"/>
  <c r="F9" i="2"/>
  <c r="F13" i="2" s="1"/>
  <c r="C9" i="2"/>
  <c r="B9" i="2"/>
  <c r="F7" i="2"/>
  <c r="C7" i="2"/>
  <c r="B7" i="2"/>
  <c r="F6" i="2"/>
  <c r="F8" i="2" s="1"/>
  <c r="C6" i="2"/>
  <c r="B6" i="2"/>
  <c r="F1" i="2"/>
  <c r="G15" i="2" s="1"/>
  <c r="H15" i="2" s="1"/>
  <c r="F1" i="1"/>
  <c r="G5" i="1" s="1"/>
  <c r="H5" i="1" s="1"/>
  <c r="B4" i="1"/>
  <c r="C4" i="1"/>
  <c r="F4" i="1"/>
  <c r="G4" i="1"/>
  <c r="H4" i="1" s="1"/>
  <c r="B5" i="1"/>
  <c r="C5" i="1"/>
  <c r="F5" i="1"/>
  <c r="B6" i="1"/>
  <c r="C6" i="1"/>
  <c r="F6" i="1"/>
  <c r="B7" i="1"/>
  <c r="C7" i="1"/>
  <c r="F7" i="1"/>
  <c r="B8" i="1"/>
  <c r="C8" i="1"/>
  <c r="F8" i="1"/>
  <c r="B9" i="1"/>
  <c r="C9" i="1"/>
  <c r="F9" i="1"/>
  <c r="B10" i="1"/>
  <c r="C10" i="1"/>
  <c r="F10" i="1"/>
  <c r="B11" i="1"/>
  <c r="C11" i="1"/>
  <c r="F11" i="1"/>
  <c r="B12" i="1"/>
  <c r="C12" i="1"/>
  <c r="F12" i="1"/>
  <c r="B13" i="1"/>
  <c r="C13" i="1"/>
  <c r="F13" i="1"/>
  <c r="B14" i="1"/>
  <c r="C14" i="1"/>
  <c r="F14" i="1"/>
  <c r="B15" i="1"/>
  <c r="C15" i="1"/>
  <c r="F15" i="1"/>
  <c r="B16" i="1"/>
  <c r="C16" i="1"/>
  <c r="F16" i="1"/>
  <c r="B17" i="1"/>
  <c r="C17" i="1"/>
  <c r="F17" i="1"/>
  <c r="B18" i="1"/>
  <c r="C18" i="1"/>
  <c r="F18" i="1"/>
  <c r="F19" i="1"/>
  <c r="F20" i="1"/>
  <c r="C19" i="1"/>
  <c r="C20" i="1"/>
  <c r="B19" i="1"/>
  <c r="B20" i="1"/>
  <c r="G4" i="3" l="1"/>
  <c r="H4" i="3" s="1"/>
  <c r="G6" i="3"/>
  <c r="H6" i="3" s="1"/>
  <c r="G8" i="3"/>
  <c r="H8" i="3" s="1"/>
  <c r="G10" i="3"/>
  <c r="H10" i="3" s="1"/>
  <c r="G12" i="3"/>
  <c r="H12" i="3" s="1"/>
  <c r="G14" i="3"/>
  <c r="H14" i="3" s="1"/>
  <c r="G16" i="3"/>
  <c r="H16" i="3" s="1"/>
  <c r="G18" i="3"/>
  <c r="H18" i="3" s="1"/>
  <c r="G20" i="3"/>
  <c r="H20" i="3" s="1"/>
  <c r="G5" i="3"/>
  <c r="H5" i="3" s="1"/>
  <c r="G7" i="3"/>
  <c r="H7" i="3" s="1"/>
  <c r="G9" i="3"/>
  <c r="H9" i="3" s="1"/>
  <c r="G11" i="3"/>
  <c r="H11" i="3" s="1"/>
  <c r="G13" i="3"/>
  <c r="H13" i="3" s="1"/>
  <c r="G15" i="3"/>
  <c r="H15" i="3" s="1"/>
  <c r="G17" i="3"/>
  <c r="H17" i="3" s="1"/>
  <c r="F28" i="2"/>
  <c r="G18" i="1"/>
  <c r="H18" i="1" s="1"/>
  <c r="G6" i="2"/>
  <c r="H6" i="2" s="1"/>
  <c r="G7" i="2"/>
  <c r="H7" i="2" s="1"/>
  <c r="G9" i="2"/>
  <c r="H9" i="2" s="1"/>
  <c r="G10" i="2"/>
  <c r="H10" i="2" s="1"/>
  <c r="G23" i="2"/>
  <c r="H23" i="2" s="1"/>
  <c r="G24" i="2"/>
  <c r="H24" i="2" s="1"/>
  <c r="G17" i="2"/>
  <c r="H17" i="2" s="1"/>
  <c r="G11" i="2"/>
  <c r="H11" i="2" s="1"/>
  <c r="G4" i="2"/>
  <c r="H4" i="2" s="1"/>
  <c r="G12" i="2"/>
  <c r="H12" i="2" s="1"/>
  <c r="G25" i="2"/>
  <c r="H25" i="2" s="1"/>
  <c r="G19" i="2"/>
  <c r="H19" i="2" s="1"/>
  <c r="G26" i="2"/>
  <c r="H26" i="2" s="1"/>
  <c r="G20" i="2"/>
  <c r="H20" i="2" s="1"/>
  <c r="G14" i="2"/>
  <c r="H14" i="2" s="1"/>
  <c r="G21" i="2"/>
  <c r="H21" i="2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20" i="1"/>
  <c r="H20" i="1" s="1"/>
  <c r="G19" i="1"/>
  <c r="H19" i="1" s="1"/>
</calcChain>
</file>

<file path=xl/sharedStrings.xml><?xml version="1.0" encoding="utf-8"?>
<sst xmlns="http://schemas.openxmlformats.org/spreadsheetml/2006/main" count="284" uniqueCount="78">
  <si>
    <t>Fecha:</t>
  </si>
  <si>
    <t>b)</t>
  </si>
  <si>
    <t>Nº de legajo</t>
  </si>
  <si>
    <t>Apellido</t>
  </si>
  <si>
    <t>Nombre</t>
  </si>
  <si>
    <t>Fecha de Ingreso</t>
  </si>
  <si>
    <t>Departamento</t>
  </si>
  <si>
    <t>Sueldo</t>
  </si>
  <si>
    <t>Antigüedad</t>
  </si>
  <si>
    <t>a)</t>
  </si>
  <si>
    <t>Ejecutivo</t>
  </si>
  <si>
    <t>c)</t>
  </si>
  <si>
    <t>d)</t>
  </si>
  <si>
    <t>Fabricación</t>
  </si>
  <si>
    <t>Ventas</t>
  </si>
  <si>
    <t>Marketing</t>
  </si>
  <si>
    <t>Distribución</t>
  </si>
  <si>
    <t>Operaciones</t>
  </si>
  <si>
    <t>Informática</t>
  </si>
  <si>
    <t>Fecha actualizada con formato dd-mmm-aa</t>
  </si>
  <si>
    <t>Deberá completarse teniendo en cuenta a cual departamento pertenece cada empleado, según los</t>
  </si>
  <si>
    <t>Calcular la antigüedad, en años, de cada empleado utilizando la función adecuada. Si la Antigüedad</t>
  </si>
  <si>
    <t>es mayor a 10 pero menor a 20 años, colorear la celda en verde claro en forma automática</t>
  </si>
  <si>
    <t>g)</t>
  </si>
  <si>
    <t xml:space="preserve"> </t>
  </si>
  <si>
    <t>Calleja</t>
  </si>
  <si>
    <t>José</t>
  </si>
  <si>
    <t>Magno</t>
  </si>
  <si>
    <t>Silvia</t>
  </si>
  <si>
    <t>Fuentes</t>
  </si>
  <si>
    <t>Angel</t>
  </si>
  <si>
    <t>Hernández</t>
  </si>
  <si>
    <t>Susana</t>
  </si>
  <si>
    <t>Vergara</t>
  </si>
  <si>
    <t>David</t>
  </si>
  <si>
    <t>Diaz</t>
  </si>
  <si>
    <t>Marina</t>
  </si>
  <si>
    <t>Pacheco</t>
  </si>
  <si>
    <t>Jorge</t>
  </si>
  <si>
    <t>Reglez</t>
  </si>
  <si>
    <t>Fernando</t>
  </si>
  <si>
    <t>Alcalde</t>
  </si>
  <si>
    <t>Usero</t>
  </si>
  <si>
    <t>Lucio</t>
  </si>
  <si>
    <t>Yuste</t>
  </si>
  <si>
    <t>Cristina</t>
  </si>
  <si>
    <t>Martínez</t>
  </si>
  <si>
    <t>Lisa</t>
  </si>
  <si>
    <t>Alonso</t>
  </si>
  <si>
    <t>Juan</t>
  </si>
  <si>
    <t>Salas</t>
  </si>
  <si>
    <t>María</t>
  </si>
  <si>
    <t>Calvillo</t>
  </si>
  <si>
    <t>Julia</t>
  </si>
  <si>
    <t>Bermejo</t>
  </si>
  <si>
    <t>Gregorio</t>
  </si>
  <si>
    <t>Ramallo</t>
  </si>
  <si>
    <t>Ana</t>
  </si>
  <si>
    <t>Departamento usando Subtotales</t>
  </si>
  <si>
    <t>Copiar la tabla en hoja aparte y Calcular el total de sueldos que se paga por</t>
  </si>
  <si>
    <t>f)</t>
  </si>
  <si>
    <t>Copiar la tabla en hoja aparte y filtrar todos los registros que sean del Departamento</t>
  </si>
  <si>
    <t>de ventas y con una antigüedad mayor a 35 años</t>
  </si>
  <si>
    <t>e)</t>
  </si>
  <si>
    <t>Si el empleado tiene una antigüedad menor a 20 años, colocar un cartelito que diga</t>
  </si>
  <si>
    <t>"pendex", si esta entre 20 y 35 años colocar "añejo" y si supera los 35 años "jovato"</t>
  </si>
  <si>
    <t>Planilla de Sueldos Tema 3</t>
  </si>
  <si>
    <t>Completar según los datos de las matrices de esta hoja</t>
  </si>
  <si>
    <t xml:space="preserve"> valores de la tabla de referencia en la hoja actual</t>
  </si>
  <si>
    <t>Perfil</t>
  </si>
  <si>
    <t>Total Distribución</t>
  </si>
  <si>
    <t>Total Ejecutivo</t>
  </si>
  <si>
    <t>Total Fabricación</t>
  </si>
  <si>
    <t>Total Informática</t>
  </si>
  <si>
    <t>Total Marketing</t>
  </si>
  <si>
    <t>Total Operaciones</t>
  </si>
  <si>
    <t>Total Ventas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</si>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</sst>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\ #,##0.00"/>
    <numFmt numFmtId="167" formatCode="_-[$$-2C0A]\ * #,##0.00_-;\-[$$-2C0A]\ * #,##0.00_-;_-[$$-2C0A]\ * &quot;-&quot;??_-;_-@_-"/>
  </numFmts>
  <fonts count="7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3" borderId="4" xfId="0" applyFont="1" applyFill="1" applyBorder="1"/>
    <xf numFmtId="0" fontId="0" fillId="0" borderId="6" xfId="0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14" fontId="2" fillId="3" borderId="4" xfId="0" applyNumberFormat="1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5" fillId="0" borderId="0" xfId="0" applyFont="1"/>
    <xf numFmtId="0" fontId="0" fillId="0" borderId="10" xfId="0" applyBorder="1" applyAlignment="1">
      <alignment horizontal="center"/>
    </xf>
    <xf numFmtId="0" fontId="0" fillId="6" borderId="4" xfId="0" applyFill="1" applyBorder="1" applyAlignment="1">
      <alignment horizontal="center" vertical="top"/>
    </xf>
    <xf numFmtId="0" fontId="0" fillId="6" borderId="4" xfId="0" applyFill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0" fontId="0" fillId="0" borderId="0" xfId="0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0" fillId="0" borderId="13" xfId="0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0" fillId="7" borderId="0" xfId="0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14" fontId="0" fillId="0" borderId="5" xfId="0" applyNumberFormat="1" applyBorder="1" applyAlignment="1">
      <alignment horizontal="center"/>
    </xf>
    <xf numFmtId="0" fontId="0" fillId="0" borderId="0" xfId="0" applyNumberFormat="1"/>
    <xf numFmtId="0" fontId="2" fillId="0" borderId="4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0" fontId="2" fillId="3" borderId="0" xfId="0" applyFont="1" applyFill="1" applyBorder="1"/>
    <xf numFmtId="0" fontId="2" fillId="0" borderId="0" xfId="0" applyFont="1" applyBorder="1" applyAlignment="1">
      <alignment horizontal="center"/>
    </xf>
    <xf numFmtId="14" fontId="2" fillId="3" borderId="0" xfId="0" applyNumberFormat="1" applyFont="1" applyFill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J10" sqref="J10"/>
    </sheetView>
  </sheetViews>
  <sheetFormatPr baseColWidth="10" defaultRowHeight="15.75" x14ac:dyDescent="0.25"/>
  <cols>
    <col min="1" max="1" width="5.375" customWidth="1"/>
    <col min="2" max="2" width="10.75" customWidth="1"/>
    <col min="3" max="3" width="8" customWidth="1"/>
    <col min="4" max="4" width="13" bestFit="1" customWidth="1"/>
    <col min="5" max="5" width="12.75" customWidth="1"/>
    <col min="6" max="6" width="10.875" customWidth="1"/>
    <col min="7" max="7" width="10.75" customWidth="1"/>
    <col min="8" max="8" width="13" customWidth="1"/>
  </cols>
  <sheetData>
    <row r="1" spans="1:10" ht="16.5" thickBot="1" x14ac:dyDescent="0.3">
      <c r="A1" s="28" t="s">
        <v>66</v>
      </c>
      <c r="B1" s="29"/>
      <c r="C1" s="29"/>
      <c r="D1" s="30"/>
      <c r="E1" s="1" t="s">
        <v>0</v>
      </c>
      <c r="F1" s="33">
        <f ca="1">TODAY()</f>
        <v>42904</v>
      </c>
      <c r="G1" s="2"/>
    </row>
    <row r="3" spans="1:10" ht="24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69</v>
      </c>
    </row>
    <row r="4" spans="1:10" x14ac:dyDescent="0.25">
      <c r="A4" s="1">
        <v>134</v>
      </c>
      <c r="B4" s="4" t="str">
        <f>VLOOKUP(A4,$A$37:$C$54,2,0)</f>
        <v>Calleja</v>
      </c>
      <c r="C4" s="4" t="str">
        <f>VLOOKUP(A4,$A$37:$C$54,3,0)</f>
        <v>José</v>
      </c>
      <c r="D4" s="5">
        <v>34429</v>
      </c>
      <c r="E4" s="1" t="s">
        <v>10</v>
      </c>
      <c r="F4" s="36">
        <f>VLOOKUP(E4,$E$37:$F$44,2,0)</f>
        <v>2100</v>
      </c>
      <c r="G4" s="35">
        <f ca="1">DATEDIF(D4,$F$1,"Y")</f>
        <v>23</v>
      </c>
      <c r="H4" s="4" t="str">
        <f ca="1">IF(G4&lt;20,"PENDEX",IF(AND(G4&gt;=20,G4&lt;35),"AÑEJO","JOVATO"))</f>
        <v>AÑEJO</v>
      </c>
      <c r="J4" s="34"/>
    </row>
    <row r="5" spans="1:10" x14ac:dyDescent="0.25">
      <c r="A5" s="1">
        <v>137</v>
      </c>
      <c r="B5" s="4" t="str">
        <f t="shared" ref="B3:B20" si="0">VLOOKUP(A5,$A$37:$C$54,2,0)</f>
        <v>Magno</v>
      </c>
      <c r="C5" s="4" t="str">
        <f t="shared" ref="C5:C20" si="1">VLOOKUP(A5,$A$37:$C$54,3,0)</f>
        <v>Silvia</v>
      </c>
      <c r="D5" s="5">
        <v>32784</v>
      </c>
      <c r="E5" s="1" t="s">
        <v>10</v>
      </c>
      <c r="F5" s="36">
        <f t="shared" ref="F3:F20" si="2">VLOOKUP(E5,$E$37:$F$44,2,0)</f>
        <v>2100</v>
      </c>
      <c r="G5" s="35">
        <f t="shared" ref="G5:G20" ca="1" si="3">DATEDIF(D5,$F$1,"Y")</f>
        <v>27</v>
      </c>
      <c r="H5" s="4" t="str">
        <f t="shared" ref="H5:H20" ca="1" si="4">IF(G5&lt;20,"PENDEX",IF(AND(G5&gt;=20,G5&lt;35),"AÑEJO","JOVATO"))</f>
        <v>AÑEJO</v>
      </c>
    </row>
    <row r="6" spans="1:10" x14ac:dyDescent="0.25">
      <c r="A6" s="1">
        <v>140</v>
      </c>
      <c r="B6" s="4" t="str">
        <f t="shared" si="0"/>
        <v>Fuentes</v>
      </c>
      <c r="C6" s="4" t="str">
        <f t="shared" si="1"/>
        <v>Angel</v>
      </c>
      <c r="D6" s="5">
        <v>31422</v>
      </c>
      <c r="E6" s="1" t="s">
        <v>13</v>
      </c>
      <c r="F6" s="36">
        <f t="shared" si="2"/>
        <v>1100</v>
      </c>
      <c r="G6" s="35">
        <f t="shared" ca="1" si="3"/>
        <v>31</v>
      </c>
      <c r="H6" s="4" t="str">
        <f t="shared" ca="1" si="4"/>
        <v>AÑEJO</v>
      </c>
    </row>
    <row r="7" spans="1:10" x14ac:dyDescent="0.25">
      <c r="A7" s="1">
        <v>143</v>
      </c>
      <c r="B7" s="4" t="str">
        <f t="shared" si="0"/>
        <v>Hernández</v>
      </c>
      <c r="C7" s="4" t="str">
        <f t="shared" si="1"/>
        <v>Susana</v>
      </c>
      <c r="D7" s="5">
        <v>35079</v>
      </c>
      <c r="E7" s="1" t="s">
        <v>13</v>
      </c>
      <c r="F7" s="36">
        <f t="shared" si="2"/>
        <v>1100</v>
      </c>
      <c r="G7" s="35">
        <f t="shared" ca="1" si="3"/>
        <v>21</v>
      </c>
      <c r="H7" s="4" t="str">
        <f t="shared" ca="1" si="4"/>
        <v>AÑEJO</v>
      </c>
    </row>
    <row r="8" spans="1:10" x14ac:dyDescent="0.25">
      <c r="A8" s="1">
        <v>145</v>
      </c>
      <c r="B8" s="4" t="str">
        <f t="shared" si="0"/>
        <v>Vergara</v>
      </c>
      <c r="C8" s="4" t="str">
        <f t="shared" si="1"/>
        <v>David</v>
      </c>
      <c r="D8" s="5">
        <v>33098</v>
      </c>
      <c r="E8" s="1" t="s">
        <v>14</v>
      </c>
      <c r="F8" s="36">
        <f t="shared" si="2"/>
        <v>950</v>
      </c>
      <c r="G8" s="35">
        <f t="shared" ca="1" si="3"/>
        <v>26</v>
      </c>
      <c r="H8" s="4" t="str">
        <f t="shared" ca="1" si="4"/>
        <v>AÑEJO</v>
      </c>
    </row>
    <row r="9" spans="1:10" x14ac:dyDescent="0.25">
      <c r="A9" s="1">
        <v>149</v>
      </c>
      <c r="B9" s="4" t="str">
        <f t="shared" si="0"/>
        <v>Diaz</v>
      </c>
      <c r="C9" s="4" t="str">
        <f t="shared" si="1"/>
        <v>Marina</v>
      </c>
      <c r="D9" s="5">
        <v>29301</v>
      </c>
      <c r="E9" s="1" t="s">
        <v>14</v>
      </c>
      <c r="F9" s="36">
        <f t="shared" si="2"/>
        <v>950</v>
      </c>
      <c r="G9" s="35">
        <f t="shared" ca="1" si="3"/>
        <v>37</v>
      </c>
      <c r="H9" s="4" t="str">
        <f t="shared" ca="1" si="4"/>
        <v>JOVATO</v>
      </c>
    </row>
    <row r="10" spans="1:10" x14ac:dyDescent="0.25">
      <c r="A10" s="1">
        <v>152</v>
      </c>
      <c r="B10" s="4" t="str">
        <f t="shared" si="0"/>
        <v>Pacheco</v>
      </c>
      <c r="C10" s="4" t="str">
        <f t="shared" si="1"/>
        <v>Jorge</v>
      </c>
      <c r="D10" s="5">
        <v>31179</v>
      </c>
      <c r="E10" s="1" t="s">
        <v>15</v>
      </c>
      <c r="F10" s="36">
        <f t="shared" si="2"/>
        <v>1320</v>
      </c>
      <c r="G10" s="35">
        <f t="shared" ca="1" si="3"/>
        <v>32</v>
      </c>
      <c r="H10" s="4" t="str">
        <f t="shared" ca="1" si="4"/>
        <v>AÑEJO</v>
      </c>
    </row>
    <row r="11" spans="1:10" x14ac:dyDescent="0.25">
      <c r="A11" s="1">
        <v>155</v>
      </c>
      <c r="B11" s="4" t="str">
        <f t="shared" si="0"/>
        <v>Reglez</v>
      </c>
      <c r="C11" s="4" t="str">
        <f t="shared" si="1"/>
        <v>Fernando</v>
      </c>
      <c r="D11" s="5">
        <v>33210</v>
      </c>
      <c r="E11" s="1" t="s">
        <v>13</v>
      </c>
      <c r="F11" s="36">
        <f t="shared" si="2"/>
        <v>1100</v>
      </c>
      <c r="G11" s="35">
        <f t="shared" ca="1" si="3"/>
        <v>26</v>
      </c>
      <c r="H11" s="4" t="str">
        <f t="shared" ca="1" si="4"/>
        <v>AÑEJO</v>
      </c>
    </row>
    <row r="12" spans="1:10" x14ac:dyDescent="0.25">
      <c r="A12" s="1">
        <v>173</v>
      </c>
      <c r="B12" s="4" t="str">
        <f t="shared" si="0"/>
        <v>Alcalde</v>
      </c>
      <c r="C12" s="4" t="str">
        <f t="shared" si="1"/>
        <v>José</v>
      </c>
      <c r="D12" s="5">
        <v>31575</v>
      </c>
      <c r="E12" s="1" t="s">
        <v>16</v>
      </c>
      <c r="F12" s="36">
        <f t="shared" si="2"/>
        <v>850</v>
      </c>
      <c r="G12" s="35">
        <f t="shared" ca="1" si="3"/>
        <v>31</v>
      </c>
      <c r="H12" s="4" t="str">
        <f t="shared" ca="1" si="4"/>
        <v>AÑEJO</v>
      </c>
    </row>
    <row r="13" spans="1:10" x14ac:dyDescent="0.25">
      <c r="A13" s="1">
        <v>176</v>
      </c>
      <c r="B13" s="4" t="str">
        <f t="shared" si="0"/>
        <v>Usero</v>
      </c>
      <c r="C13" s="4" t="str">
        <f t="shared" si="1"/>
        <v>Lucio</v>
      </c>
      <c r="D13" s="5">
        <v>33476</v>
      </c>
      <c r="E13" s="1" t="s">
        <v>13</v>
      </c>
      <c r="F13" s="36">
        <f t="shared" si="2"/>
        <v>1100</v>
      </c>
      <c r="G13" s="35">
        <f t="shared" ca="1" si="3"/>
        <v>25</v>
      </c>
      <c r="H13" s="4" t="str">
        <f t="shared" ca="1" si="4"/>
        <v>AÑEJO</v>
      </c>
    </row>
    <row r="14" spans="1:10" x14ac:dyDescent="0.25">
      <c r="A14" s="1">
        <v>179</v>
      </c>
      <c r="B14" s="4" t="str">
        <f t="shared" si="0"/>
        <v>Yuste</v>
      </c>
      <c r="C14" s="4" t="str">
        <f t="shared" si="1"/>
        <v>Cristina</v>
      </c>
      <c r="D14" s="5">
        <v>33490</v>
      </c>
      <c r="E14" s="1" t="s">
        <v>14</v>
      </c>
      <c r="F14" s="36">
        <f t="shared" si="2"/>
        <v>950</v>
      </c>
      <c r="G14" s="35">
        <f t="shared" ca="1" si="3"/>
        <v>25</v>
      </c>
      <c r="H14" s="4" t="str">
        <f t="shared" ca="1" si="4"/>
        <v>AÑEJO</v>
      </c>
    </row>
    <row r="15" spans="1:10" x14ac:dyDescent="0.25">
      <c r="A15" s="1">
        <v>182</v>
      </c>
      <c r="B15" s="4" t="str">
        <f t="shared" si="0"/>
        <v>Martínez</v>
      </c>
      <c r="C15" s="4" t="str">
        <f t="shared" si="1"/>
        <v>Lisa</v>
      </c>
      <c r="D15" s="5">
        <v>33553</v>
      </c>
      <c r="E15" s="1" t="s">
        <v>17</v>
      </c>
      <c r="F15" s="36">
        <f t="shared" si="2"/>
        <v>780</v>
      </c>
      <c r="G15" s="35">
        <f t="shared" ca="1" si="3"/>
        <v>25</v>
      </c>
      <c r="H15" s="4" t="str">
        <f t="shared" ca="1" si="4"/>
        <v>AÑEJO</v>
      </c>
    </row>
    <row r="16" spans="1:10" x14ac:dyDescent="0.25">
      <c r="A16" s="1">
        <v>185</v>
      </c>
      <c r="B16" s="4" t="str">
        <f t="shared" si="0"/>
        <v>Alonso</v>
      </c>
      <c r="C16" s="4" t="str">
        <f t="shared" si="1"/>
        <v>Juan</v>
      </c>
      <c r="D16" s="5">
        <v>28926</v>
      </c>
      <c r="E16" s="1" t="s">
        <v>14</v>
      </c>
      <c r="F16" s="36">
        <f t="shared" si="2"/>
        <v>950</v>
      </c>
      <c r="G16" s="35">
        <f t="shared" ca="1" si="3"/>
        <v>38</v>
      </c>
      <c r="H16" s="4" t="str">
        <f t="shared" ca="1" si="4"/>
        <v>JOVATO</v>
      </c>
    </row>
    <row r="17" spans="1:9" x14ac:dyDescent="0.25">
      <c r="A17" s="1">
        <v>188</v>
      </c>
      <c r="B17" s="4" t="str">
        <f t="shared" si="0"/>
        <v>Salas</v>
      </c>
      <c r="C17" s="4" t="str">
        <f t="shared" si="1"/>
        <v>María</v>
      </c>
      <c r="D17" s="5">
        <v>33567</v>
      </c>
      <c r="E17" s="1" t="s">
        <v>17</v>
      </c>
      <c r="F17" s="36">
        <f t="shared" si="2"/>
        <v>780</v>
      </c>
      <c r="G17" s="35">
        <f t="shared" ca="1" si="3"/>
        <v>25</v>
      </c>
      <c r="H17" s="4" t="str">
        <f t="shared" ca="1" si="4"/>
        <v>AÑEJO</v>
      </c>
    </row>
    <row r="18" spans="1:9" x14ac:dyDescent="0.25">
      <c r="A18" s="1">
        <v>200</v>
      </c>
      <c r="B18" s="4" t="str">
        <f t="shared" si="0"/>
        <v>Calvillo</v>
      </c>
      <c r="C18" s="4" t="str">
        <f t="shared" si="1"/>
        <v>Julia</v>
      </c>
      <c r="D18" s="5">
        <v>33700</v>
      </c>
      <c r="E18" s="1" t="s">
        <v>18</v>
      </c>
      <c r="F18" s="36">
        <f t="shared" si="2"/>
        <v>1500</v>
      </c>
      <c r="G18" s="35">
        <f t="shared" ca="1" si="3"/>
        <v>25</v>
      </c>
      <c r="H18" s="4" t="str">
        <f t="shared" ca="1" si="4"/>
        <v>AÑEJO</v>
      </c>
    </row>
    <row r="19" spans="1:9" x14ac:dyDescent="0.25">
      <c r="A19" s="1">
        <v>203</v>
      </c>
      <c r="B19" s="4" t="str">
        <f t="shared" si="0"/>
        <v>Bermejo</v>
      </c>
      <c r="C19" s="4" t="str">
        <f t="shared" si="1"/>
        <v>Gregorio</v>
      </c>
      <c r="D19" s="5">
        <v>33770</v>
      </c>
      <c r="E19" s="1" t="s">
        <v>17</v>
      </c>
      <c r="F19" s="36">
        <f t="shared" si="2"/>
        <v>780</v>
      </c>
      <c r="G19" s="35">
        <f t="shared" ca="1" si="3"/>
        <v>25</v>
      </c>
      <c r="H19" s="4" t="str">
        <f t="shared" ca="1" si="4"/>
        <v>AÑEJO</v>
      </c>
    </row>
    <row r="20" spans="1:9" x14ac:dyDescent="0.25">
      <c r="A20" s="1">
        <v>215</v>
      </c>
      <c r="B20" s="4" t="str">
        <f t="shared" si="0"/>
        <v>Ramallo</v>
      </c>
      <c r="C20" s="4" t="str">
        <f t="shared" si="1"/>
        <v>Ana</v>
      </c>
      <c r="D20" s="5">
        <v>36759</v>
      </c>
      <c r="E20" s="1" t="s">
        <v>18</v>
      </c>
      <c r="F20" s="36">
        <f t="shared" si="2"/>
        <v>1500</v>
      </c>
      <c r="G20" s="35">
        <f t="shared" ca="1" si="3"/>
        <v>16</v>
      </c>
      <c r="H20" s="4" t="str">
        <f t="shared" ca="1" si="4"/>
        <v>PENDEX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</row>
    <row r="22" spans="1:9" ht="16.5" thickBot="1" x14ac:dyDescent="0.3">
      <c r="A22" s="25"/>
      <c r="B22" s="25"/>
      <c r="C22" s="25"/>
      <c r="D22" s="25"/>
      <c r="E22" s="25"/>
      <c r="F22" s="25"/>
      <c r="G22" s="25"/>
      <c r="H22" s="25"/>
    </row>
    <row r="23" spans="1:9" ht="16.5" thickBot="1" x14ac:dyDescent="0.3">
      <c r="A23" s="6" t="s">
        <v>9</v>
      </c>
      <c r="B23" s="31" t="s">
        <v>67</v>
      </c>
      <c r="C23" s="31"/>
      <c r="D23" s="31"/>
      <c r="E23" s="31"/>
      <c r="F23" s="31"/>
      <c r="G23" s="31"/>
      <c r="H23" s="32"/>
      <c r="I23" s="7"/>
    </row>
    <row r="24" spans="1:9" ht="16.5" thickBot="1" x14ac:dyDescent="0.3">
      <c r="A24" s="6" t="s">
        <v>1</v>
      </c>
      <c r="B24" s="23" t="s">
        <v>19</v>
      </c>
      <c r="C24" s="23"/>
      <c r="D24" s="23"/>
      <c r="E24" s="23"/>
      <c r="F24" s="23"/>
      <c r="G24" s="23"/>
      <c r="H24" s="24"/>
      <c r="I24" s="7"/>
    </row>
    <row r="25" spans="1:9" ht="16.5" thickBot="1" x14ac:dyDescent="0.3">
      <c r="A25" s="6" t="s">
        <v>11</v>
      </c>
      <c r="B25" s="19" t="s">
        <v>20</v>
      </c>
      <c r="C25" s="19"/>
      <c r="D25" s="19"/>
      <c r="E25" s="19"/>
      <c r="F25" s="19"/>
      <c r="G25" s="19"/>
      <c r="H25" s="20"/>
      <c r="I25" s="7"/>
    </row>
    <row r="26" spans="1:9" ht="16.5" thickBot="1" x14ac:dyDescent="0.3">
      <c r="A26" s="8"/>
      <c r="B26" s="19" t="s">
        <v>68</v>
      </c>
      <c r="C26" s="19"/>
      <c r="D26" s="19"/>
      <c r="E26" s="19"/>
      <c r="F26" s="19"/>
      <c r="G26" s="19"/>
      <c r="H26" s="20"/>
      <c r="I26" s="7"/>
    </row>
    <row r="27" spans="1:9" ht="16.5" thickBot="1" x14ac:dyDescent="0.3">
      <c r="A27" s="6" t="s">
        <v>12</v>
      </c>
      <c r="B27" s="21" t="s">
        <v>21</v>
      </c>
      <c r="C27" s="21"/>
      <c r="D27" s="21"/>
      <c r="E27" s="21"/>
      <c r="F27" s="21"/>
      <c r="G27" s="21"/>
      <c r="H27" s="22"/>
      <c r="I27" s="7"/>
    </row>
    <row r="28" spans="1:9" ht="16.5" thickBot="1" x14ac:dyDescent="0.3">
      <c r="A28" s="8"/>
      <c r="B28" s="21" t="s">
        <v>22</v>
      </c>
      <c r="C28" s="21"/>
      <c r="D28" s="21"/>
      <c r="E28" s="21"/>
      <c r="F28" s="21"/>
      <c r="G28" s="21"/>
      <c r="H28" s="22"/>
      <c r="I28" s="7"/>
    </row>
    <row r="29" spans="1:9" ht="16.5" thickBot="1" x14ac:dyDescent="0.3">
      <c r="A29" s="6" t="s">
        <v>63</v>
      </c>
      <c r="B29" s="26" t="s">
        <v>64</v>
      </c>
      <c r="C29" s="26"/>
      <c r="D29" s="26"/>
      <c r="E29" s="26"/>
      <c r="F29" s="26"/>
      <c r="G29" s="26"/>
      <c r="H29" s="27"/>
      <c r="I29" s="7"/>
    </row>
    <row r="30" spans="1:9" ht="16.5" thickBot="1" x14ac:dyDescent="0.3">
      <c r="A30" s="8"/>
      <c r="B30" s="14" t="s">
        <v>65</v>
      </c>
      <c r="C30" s="14"/>
      <c r="D30" s="14"/>
      <c r="E30" s="14"/>
      <c r="F30" s="14"/>
      <c r="G30" s="14"/>
      <c r="H30" s="15"/>
      <c r="I30" s="7"/>
    </row>
    <row r="31" spans="1:9" ht="16.5" thickBot="1" x14ac:dyDescent="0.3">
      <c r="A31" s="6" t="s">
        <v>60</v>
      </c>
      <c r="B31" s="23" t="s">
        <v>59</v>
      </c>
      <c r="C31" s="23"/>
      <c r="D31" s="23"/>
      <c r="E31" s="23"/>
      <c r="F31" s="23"/>
      <c r="G31" s="23"/>
      <c r="H31" s="24"/>
      <c r="I31" s="7"/>
    </row>
    <row r="32" spans="1:9" ht="16.5" thickBot="1" x14ac:dyDescent="0.3">
      <c r="A32" s="8"/>
      <c r="B32" s="23" t="s">
        <v>58</v>
      </c>
      <c r="C32" s="23"/>
      <c r="D32" s="23"/>
      <c r="E32" s="23"/>
      <c r="F32" s="23"/>
      <c r="G32" s="23"/>
      <c r="H32" s="24"/>
      <c r="I32" s="7"/>
    </row>
    <row r="33" spans="1:9" ht="16.5" thickBot="1" x14ac:dyDescent="0.3">
      <c r="A33" s="6" t="s">
        <v>23</v>
      </c>
      <c r="B33" s="26" t="s">
        <v>61</v>
      </c>
      <c r="C33" s="26"/>
      <c r="D33" s="26"/>
      <c r="E33" s="26"/>
      <c r="F33" s="26"/>
      <c r="G33" s="26"/>
      <c r="H33" s="27"/>
      <c r="I33" s="7"/>
    </row>
    <row r="34" spans="1:9" ht="16.5" thickBot="1" x14ac:dyDescent="0.3">
      <c r="A34" s="18"/>
      <c r="B34" s="16" t="s">
        <v>62</v>
      </c>
      <c r="C34" s="16"/>
      <c r="D34" s="16"/>
      <c r="E34" s="16"/>
      <c r="F34" s="16"/>
      <c r="G34" s="16"/>
      <c r="H34" s="17"/>
      <c r="I34" s="7"/>
    </row>
    <row r="35" spans="1:9" x14ac:dyDescent="0.25">
      <c r="A35" s="25"/>
      <c r="B35" s="25"/>
      <c r="C35" s="25"/>
      <c r="D35" s="25"/>
      <c r="E35" s="25"/>
      <c r="F35" s="25"/>
      <c r="G35" s="25"/>
      <c r="H35" s="25"/>
    </row>
    <row r="37" spans="1:9" x14ac:dyDescent="0.25">
      <c r="A37" s="9" t="s">
        <v>24</v>
      </c>
      <c r="B37" s="9" t="s">
        <v>3</v>
      </c>
      <c r="C37" s="9" t="s">
        <v>4</v>
      </c>
      <c r="E37" s="10" t="s">
        <v>6</v>
      </c>
      <c r="F37" s="10" t="s">
        <v>7</v>
      </c>
    </row>
    <row r="38" spans="1:9" x14ac:dyDescent="0.25">
      <c r="A38" s="11">
        <v>134</v>
      </c>
      <c r="B38" s="11" t="s">
        <v>25</v>
      </c>
      <c r="C38" s="11" t="s">
        <v>26</v>
      </c>
      <c r="E38" s="11" t="s">
        <v>16</v>
      </c>
      <c r="F38" s="12">
        <v>850</v>
      </c>
    </row>
    <row r="39" spans="1:9" x14ac:dyDescent="0.25">
      <c r="A39" s="11">
        <v>137</v>
      </c>
      <c r="B39" s="11" t="s">
        <v>27</v>
      </c>
      <c r="C39" s="11" t="s">
        <v>28</v>
      </c>
      <c r="E39" s="11" t="s">
        <v>10</v>
      </c>
      <c r="F39" s="12">
        <v>2100</v>
      </c>
    </row>
    <row r="40" spans="1:9" x14ac:dyDescent="0.25">
      <c r="A40" s="11">
        <v>140</v>
      </c>
      <c r="B40" s="11" t="s">
        <v>29</v>
      </c>
      <c r="C40" s="11" t="s">
        <v>30</v>
      </c>
      <c r="E40" s="11" t="s">
        <v>13</v>
      </c>
      <c r="F40" s="12">
        <v>1100</v>
      </c>
    </row>
    <row r="41" spans="1:9" x14ac:dyDescent="0.25">
      <c r="A41" s="11">
        <v>143</v>
      </c>
      <c r="B41" s="11" t="s">
        <v>31</v>
      </c>
      <c r="C41" s="11" t="s">
        <v>32</v>
      </c>
      <c r="E41" s="11" t="s">
        <v>18</v>
      </c>
      <c r="F41" s="12">
        <v>1500</v>
      </c>
    </row>
    <row r="42" spans="1:9" x14ac:dyDescent="0.25">
      <c r="A42" s="11">
        <v>145</v>
      </c>
      <c r="B42" s="11" t="s">
        <v>33</v>
      </c>
      <c r="C42" s="11" t="s">
        <v>34</v>
      </c>
      <c r="E42" s="11" t="s">
        <v>15</v>
      </c>
      <c r="F42" s="12">
        <v>1320</v>
      </c>
    </row>
    <row r="43" spans="1:9" x14ac:dyDescent="0.25">
      <c r="A43" s="11">
        <v>149</v>
      </c>
      <c r="B43" s="11" t="s">
        <v>35</v>
      </c>
      <c r="C43" s="11" t="s">
        <v>36</v>
      </c>
      <c r="E43" s="11" t="s">
        <v>17</v>
      </c>
      <c r="F43" s="12">
        <v>780</v>
      </c>
    </row>
    <row r="44" spans="1:9" x14ac:dyDescent="0.25">
      <c r="A44" s="11">
        <v>152</v>
      </c>
      <c r="B44" s="11" t="s">
        <v>37</v>
      </c>
      <c r="C44" s="11" t="s">
        <v>38</v>
      </c>
      <c r="E44" s="11" t="s">
        <v>14</v>
      </c>
      <c r="F44" s="12">
        <v>950</v>
      </c>
    </row>
    <row r="45" spans="1:9" x14ac:dyDescent="0.25">
      <c r="A45" s="11">
        <v>155</v>
      </c>
      <c r="B45" s="11" t="s">
        <v>39</v>
      </c>
      <c r="C45" s="11" t="s">
        <v>40</v>
      </c>
    </row>
    <row r="46" spans="1:9" x14ac:dyDescent="0.25">
      <c r="A46" s="11">
        <v>173</v>
      </c>
      <c r="B46" s="11" t="s">
        <v>41</v>
      </c>
      <c r="C46" s="11" t="s">
        <v>26</v>
      </c>
    </row>
    <row r="47" spans="1:9" x14ac:dyDescent="0.25">
      <c r="A47" s="11">
        <v>176</v>
      </c>
      <c r="B47" s="11" t="s">
        <v>42</v>
      </c>
      <c r="C47" s="11" t="s">
        <v>43</v>
      </c>
    </row>
    <row r="48" spans="1:9" x14ac:dyDescent="0.25">
      <c r="A48" s="11">
        <v>179</v>
      </c>
      <c r="B48" s="11" t="s">
        <v>44</v>
      </c>
      <c r="C48" s="11" t="s">
        <v>45</v>
      </c>
    </row>
    <row r="49" spans="1:3" x14ac:dyDescent="0.25">
      <c r="A49" s="11">
        <v>182</v>
      </c>
      <c r="B49" s="11" t="s">
        <v>46</v>
      </c>
      <c r="C49" s="11" t="s">
        <v>47</v>
      </c>
    </row>
    <row r="50" spans="1:3" x14ac:dyDescent="0.25">
      <c r="A50" s="11">
        <v>185</v>
      </c>
      <c r="B50" s="11" t="s">
        <v>48</v>
      </c>
      <c r="C50" s="11" t="s">
        <v>49</v>
      </c>
    </row>
    <row r="51" spans="1:3" x14ac:dyDescent="0.25">
      <c r="A51" s="11">
        <v>188</v>
      </c>
      <c r="B51" s="11" t="s">
        <v>50</v>
      </c>
      <c r="C51" s="11" t="s">
        <v>51</v>
      </c>
    </row>
    <row r="52" spans="1:3" x14ac:dyDescent="0.25">
      <c r="A52" s="11">
        <v>200</v>
      </c>
      <c r="B52" s="11" t="s">
        <v>52</v>
      </c>
      <c r="C52" s="11" t="s">
        <v>53</v>
      </c>
    </row>
    <row r="53" spans="1:3" x14ac:dyDescent="0.25">
      <c r="A53" s="11">
        <v>203</v>
      </c>
      <c r="B53" s="11" t="s">
        <v>54</v>
      </c>
      <c r="C53" s="11" t="s">
        <v>55</v>
      </c>
    </row>
    <row r="54" spans="1:3" x14ac:dyDescent="0.25">
      <c r="A54" s="11">
        <v>215</v>
      </c>
      <c r="B54" s="11" t="s">
        <v>56</v>
      </c>
      <c r="C54" s="11" t="s">
        <v>57</v>
      </c>
    </row>
    <row r="56" spans="1:3" x14ac:dyDescent="0.25">
      <c r="A56" s="13"/>
    </row>
    <row r="57" spans="1:3" x14ac:dyDescent="0.25">
      <c r="A57" s="13"/>
    </row>
    <row r="58" spans="1:3" x14ac:dyDescent="0.25">
      <c r="A58" s="13"/>
    </row>
    <row r="59" spans="1:3" x14ac:dyDescent="0.25">
      <c r="A59" s="13"/>
    </row>
    <row r="60" spans="1:3" x14ac:dyDescent="0.25">
      <c r="A60" s="13"/>
    </row>
    <row r="61" spans="1:3" x14ac:dyDescent="0.25">
      <c r="A61" s="13"/>
    </row>
    <row r="62" spans="1:3" x14ac:dyDescent="0.25">
      <c r="A62" s="13"/>
    </row>
    <row r="63" spans="1:3" x14ac:dyDescent="0.25">
      <c r="A63" s="13"/>
    </row>
    <row r="64" spans="1:3" x14ac:dyDescent="0.25">
      <c r="A64" s="13"/>
    </row>
  </sheetData>
  <mergeCells count="14">
    <mergeCell ref="A35:H35"/>
    <mergeCell ref="B33:H33"/>
    <mergeCell ref="B29:H29"/>
    <mergeCell ref="B32:H32"/>
    <mergeCell ref="A1:D1"/>
    <mergeCell ref="A21:H21"/>
    <mergeCell ref="A22:H22"/>
    <mergeCell ref="B23:H23"/>
    <mergeCell ref="B24:H24"/>
    <mergeCell ref="B25:H25"/>
    <mergeCell ref="B26:H26"/>
    <mergeCell ref="B27:H27"/>
    <mergeCell ref="B28:H28"/>
    <mergeCell ref="B31:H31"/>
  </mergeCells>
  <conditionalFormatting sqref="G4:G20">
    <cfRule type="cellIs" dxfId="3" priority="1" operator="between">
      <formula>10</formula>
      <formula>20</formula>
    </cfRule>
  </conditionalFormatting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K14" sqref="K14"/>
    </sheetView>
  </sheetViews>
  <sheetFormatPr baseColWidth="10" defaultRowHeight="15.75" outlineLevelRow="2" x14ac:dyDescent="0.25"/>
  <sheetData>
    <row r="1" spans="1:10" ht="16.5" thickBot="1" x14ac:dyDescent="0.3">
      <c r="A1" s="28" t="s">
        <v>66</v>
      </c>
      <c r="B1" s="29"/>
      <c r="C1" s="29"/>
      <c r="D1" s="30"/>
      <c r="E1" s="1" t="s">
        <v>0</v>
      </c>
      <c r="F1" s="33">
        <f ca="1">TODAY()</f>
        <v>42904</v>
      </c>
      <c r="G1" s="2"/>
    </row>
    <row r="3" spans="1:10" ht="24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69</v>
      </c>
    </row>
    <row r="4" spans="1:10" hidden="1" outlineLevel="2" x14ac:dyDescent="0.25">
      <c r="A4" s="1">
        <v>173</v>
      </c>
      <c r="B4" s="4" t="str">
        <f>VLOOKUP(A4,$A$45:$C$62,2,0)</f>
        <v>Alcalde</v>
      </c>
      <c r="C4" s="4" t="str">
        <f>VLOOKUP(A4,$A$45:$C$62,3,0)</f>
        <v>José</v>
      </c>
      <c r="D4" s="5">
        <v>31575</v>
      </c>
      <c r="E4" s="1" t="s">
        <v>16</v>
      </c>
      <c r="F4" s="36">
        <f>VLOOKUP(E4,$E$45:$F$52,2,0)</f>
        <v>850</v>
      </c>
      <c r="G4" s="35">
        <f ca="1">DATEDIF(D4,$F$1,"Y")</f>
        <v>31</v>
      </c>
      <c r="H4" s="4" t="str">
        <f ca="1">IF(G4&lt;20,"PENDEX",IF(AND(G4&gt;=20,G4&lt;35),"AÑEJO","JOVATO"))</f>
        <v>AÑEJO</v>
      </c>
      <c r="J4" s="34"/>
    </row>
    <row r="5" spans="1:10" outlineLevel="1" collapsed="1" x14ac:dyDescent="0.25">
      <c r="A5" s="1"/>
      <c r="B5" s="4"/>
      <c r="C5" s="4"/>
      <c r="D5" s="5"/>
      <c r="E5" s="1" t="s">
        <v>70</v>
      </c>
      <c r="F5" s="36">
        <f>SUBTOTAL(9,F4:F4)</f>
        <v>850</v>
      </c>
      <c r="G5" s="35"/>
      <c r="H5" s="4"/>
      <c r="J5" s="34"/>
    </row>
    <row r="6" spans="1:10" hidden="1" outlineLevel="2" x14ac:dyDescent="0.25">
      <c r="A6" s="1">
        <v>134</v>
      </c>
      <c r="B6" s="4" t="str">
        <f>VLOOKUP(A6,$A$45:$C$62,2,0)</f>
        <v>Calleja</v>
      </c>
      <c r="C6" s="4" t="str">
        <f>VLOOKUP(A6,$A$45:$C$62,3,0)</f>
        <v>José</v>
      </c>
      <c r="D6" s="5">
        <v>34429</v>
      </c>
      <c r="E6" s="1" t="s">
        <v>10</v>
      </c>
      <c r="F6" s="36">
        <f>VLOOKUP(E6,$E$45:$F$52,2,0)</f>
        <v>2100</v>
      </c>
      <c r="G6" s="35">
        <f ca="1">DATEDIF(D6,$F$1,"Y")</f>
        <v>23</v>
      </c>
      <c r="H6" s="4" t="str">
        <f ca="1">IF(G6&lt;20,"PENDEX",IF(AND(G6&gt;=20,G6&lt;35),"AÑEJO","JOVATO"))</f>
        <v>AÑEJO</v>
      </c>
    </row>
    <row r="7" spans="1:10" hidden="1" outlineLevel="2" x14ac:dyDescent="0.25">
      <c r="A7" s="1">
        <v>137</v>
      </c>
      <c r="B7" s="4" t="str">
        <f>VLOOKUP(A7,$A$45:$C$62,2,0)</f>
        <v>Magno</v>
      </c>
      <c r="C7" s="4" t="str">
        <f>VLOOKUP(A7,$A$45:$C$62,3,0)</f>
        <v>Silvia</v>
      </c>
      <c r="D7" s="5">
        <v>32784</v>
      </c>
      <c r="E7" s="1" t="s">
        <v>10</v>
      </c>
      <c r="F7" s="36">
        <f>VLOOKUP(E7,$E$45:$F$52,2,0)</f>
        <v>2100</v>
      </c>
      <c r="G7" s="35">
        <f ca="1">DATEDIF(D7,$F$1,"Y")</f>
        <v>27</v>
      </c>
      <c r="H7" s="4" t="str">
        <f ca="1">IF(G7&lt;20,"PENDEX",IF(AND(G7&gt;=20,G7&lt;35),"AÑEJO","JOVATO"))</f>
        <v>AÑEJO</v>
      </c>
    </row>
    <row r="8" spans="1:10" outlineLevel="1" collapsed="1" x14ac:dyDescent="0.25">
      <c r="A8" s="1"/>
      <c r="B8" s="4"/>
      <c r="C8" s="4"/>
      <c r="D8" s="5"/>
      <c r="E8" s="1" t="s">
        <v>71</v>
      </c>
      <c r="F8" s="36">
        <f>SUBTOTAL(9,F6:F7)</f>
        <v>4200</v>
      </c>
      <c r="G8" s="35"/>
      <c r="H8" s="4"/>
    </row>
    <row r="9" spans="1:10" hidden="1" outlineLevel="2" x14ac:dyDescent="0.25">
      <c r="A9" s="1">
        <v>140</v>
      </c>
      <c r="B9" s="4" t="str">
        <f>VLOOKUP(A9,$A$45:$C$62,2,0)</f>
        <v>Fuentes</v>
      </c>
      <c r="C9" s="4" t="str">
        <f>VLOOKUP(A9,$A$45:$C$62,3,0)</f>
        <v>Angel</v>
      </c>
      <c r="D9" s="5">
        <v>31422</v>
      </c>
      <c r="E9" s="1" t="s">
        <v>13</v>
      </c>
      <c r="F9" s="36">
        <f>VLOOKUP(E9,$E$45:$F$52,2,0)</f>
        <v>1100</v>
      </c>
      <c r="G9" s="35">
        <f ca="1">DATEDIF(D9,$F$1,"Y")</f>
        <v>31</v>
      </c>
      <c r="H9" s="4" t="str">
        <f ca="1">IF(G9&lt;20,"PENDEX",IF(AND(G9&gt;=20,G9&lt;35),"AÑEJO","JOVATO"))</f>
        <v>AÑEJO</v>
      </c>
    </row>
    <row r="10" spans="1:10" hidden="1" outlineLevel="2" x14ac:dyDescent="0.25">
      <c r="A10" s="1">
        <v>143</v>
      </c>
      <c r="B10" s="4" t="str">
        <f>VLOOKUP(A10,$A$45:$C$62,2,0)</f>
        <v>Hernández</v>
      </c>
      <c r="C10" s="4" t="str">
        <f>VLOOKUP(A10,$A$45:$C$62,3,0)</f>
        <v>Susana</v>
      </c>
      <c r="D10" s="5">
        <v>35079</v>
      </c>
      <c r="E10" s="1" t="s">
        <v>13</v>
      </c>
      <c r="F10" s="36">
        <f>VLOOKUP(E10,$E$45:$F$52,2,0)</f>
        <v>1100</v>
      </c>
      <c r="G10" s="35">
        <f ca="1">DATEDIF(D10,$F$1,"Y")</f>
        <v>21</v>
      </c>
      <c r="H10" s="4" t="str">
        <f ca="1">IF(G10&lt;20,"PENDEX",IF(AND(G10&gt;=20,G10&lt;35),"AÑEJO","JOVATO"))</f>
        <v>AÑEJO</v>
      </c>
    </row>
    <row r="11" spans="1:10" hidden="1" outlineLevel="2" x14ac:dyDescent="0.25">
      <c r="A11" s="1">
        <v>155</v>
      </c>
      <c r="B11" s="4" t="str">
        <f>VLOOKUP(A11,$A$45:$C$62,2,0)</f>
        <v>Reglez</v>
      </c>
      <c r="C11" s="4" t="str">
        <f>VLOOKUP(A11,$A$45:$C$62,3,0)</f>
        <v>Fernando</v>
      </c>
      <c r="D11" s="5">
        <v>33210</v>
      </c>
      <c r="E11" s="1" t="s">
        <v>13</v>
      </c>
      <c r="F11" s="36">
        <f>VLOOKUP(E11,$E$45:$F$52,2,0)</f>
        <v>1100</v>
      </c>
      <c r="G11" s="35">
        <f ca="1">DATEDIF(D11,$F$1,"Y")</f>
        <v>26</v>
      </c>
      <c r="H11" s="4" t="str">
        <f ca="1">IF(G11&lt;20,"PENDEX",IF(AND(G11&gt;=20,G11&lt;35),"AÑEJO","JOVATO"))</f>
        <v>AÑEJO</v>
      </c>
    </row>
    <row r="12" spans="1:10" hidden="1" outlineLevel="2" x14ac:dyDescent="0.25">
      <c r="A12" s="1">
        <v>176</v>
      </c>
      <c r="B12" s="4" t="str">
        <f>VLOOKUP(A12,$A$45:$C$62,2,0)</f>
        <v>Usero</v>
      </c>
      <c r="C12" s="4" t="str">
        <f>VLOOKUP(A12,$A$45:$C$62,3,0)</f>
        <v>Lucio</v>
      </c>
      <c r="D12" s="5">
        <v>33476</v>
      </c>
      <c r="E12" s="1" t="s">
        <v>13</v>
      </c>
      <c r="F12" s="36">
        <f>VLOOKUP(E12,$E$45:$F$52,2,0)</f>
        <v>1100</v>
      </c>
      <c r="G12" s="35">
        <f ca="1">DATEDIF(D12,$F$1,"Y")</f>
        <v>25</v>
      </c>
      <c r="H12" s="4" t="str">
        <f ca="1">IF(G12&lt;20,"PENDEX",IF(AND(G12&gt;=20,G12&lt;35),"AÑEJO","JOVATO"))</f>
        <v>AÑEJO</v>
      </c>
    </row>
    <row r="13" spans="1:10" outlineLevel="1" collapsed="1" x14ac:dyDescent="0.25">
      <c r="A13" s="1"/>
      <c r="B13" s="4"/>
      <c r="C13" s="4"/>
      <c r="D13" s="5"/>
      <c r="E13" s="1" t="s">
        <v>72</v>
      </c>
      <c r="F13" s="36">
        <f>SUBTOTAL(9,F9:F12)</f>
        <v>4400</v>
      </c>
      <c r="G13" s="35"/>
      <c r="H13" s="4"/>
    </row>
    <row r="14" spans="1:10" hidden="1" outlineLevel="2" x14ac:dyDescent="0.25">
      <c r="A14" s="1">
        <v>200</v>
      </c>
      <c r="B14" s="4" t="str">
        <f>VLOOKUP(A14,$A$45:$C$62,2,0)</f>
        <v>Calvillo</v>
      </c>
      <c r="C14" s="4" t="str">
        <f>VLOOKUP(A14,$A$45:$C$62,3,0)</f>
        <v>Julia</v>
      </c>
      <c r="D14" s="5">
        <v>33700</v>
      </c>
      <c r="E14" s="1" t="s">
        <v>18</v>
      </c>
      <c r="F14" s="36">
        <f>VLOOKUP(E14,$E$45:$F$52,2,0)</f>
        <v>1500</v>
      </c>
      <c r="G14" s="35">
        <f ca="1">DATEDIF(D14,$F$1,"Y")</f>
        <v>25</v>
      </c>
      <c r="H14" s="4" t="str">
        <f ca="1">IF(G14&lt;20,"PENDEX",IF(AND(G14&gt;=20,G14&lt;35),"AÑEJO","JOVATO"))</f>
        <v>AÑEJO</v>
      </c>
    </row>
    <row r="15" spans="1:10" hidden="1" outlineLevel="2" x14ac:dyDescent="0.25">
      <c r="A15" s="1">
        <v>215</v>
      </c>
      <c r="B15" s="4" t="str">
        <f>VLOOKUP(A15,$A$45:$C$62,2,0)</f>
        <v>Ramallo</v>
      </c>
      <c r="C15" s="4" t="str">
        <f>VLOOKUP(A15,$A$45:$C$62,3,0)</f>
        <v>Ana</v>
      </c>
      <c r="D15" s="5">
        <v>36759</v>
      </c>
      <c r="E15" s="1" t="s">
        <v>18</v>
      </c>
      <c r="F15" s="36">
        <f>VLOOKUP(E15,$E$45:$F$52,2,0)</f>
        <v>1500</v>
      </c>
      <c r="G15" s="35">
        <f ca="1">DATEDIF(D15,$F$1,"Y")</f>
        <v>16</v>
      </c>
      <c r="H15" s="4" t="str">
        <f ca="1">IF(G15&lt;20,"PENDEX",IF(AND(G15&gt;=20,G15&lt;35),"AÑEJO","JOVATO"))</f>
        <v>PENDEX</v>
      </c>
    </row>
    <row r="16" spans="1:10" outlineLevel="1" collapsed="1" x14ac:dyDescent="0.25">
      <c r="A16" s="1"/>
      <c r="B16" s="4"/>
      <c r="C16" s="4"/>
      <c r="D16" s="5"/>
      <c r="E16" s="1" t="s">
        <v>73</v>
      </c>
      <c r="F16" s="36">
        <f>SUBTOTAL(9,F14:F15)</f>
        <v>3000</v>
      </c>
      <c r="G16" s="35"/>
      <c r="H16" s="4"/>
    </row>
    <row r="17" spans="1:9" hidden="1" outlineLevel="2" x14ac:dyDescent="0.25">
      <c r="A17" s="1">
        <v>152</v>
      </c>
      <c r="B17" s="4" t="str">
        <f>VLOOKUP(A17,$A$45:$C$62,2,0)</f>
        <v>Pacheco</v>
      </c>
      <c r="C17" s="4" t="str">
        <f>VLOOKUP(A17,$A$45:$C$62,3,0)</f>
        <v>Jorge</v>
      </c>
      <c r="D17" s="5">
        <v>31179</v>
      </c>
      <c r="E17" s="1" t="s">
        <v>15</v>
      </c>
      <c r="F17" s="36">
        <f>VLOOKUP(E17,$E$45:$F$52,2,0)</f>
        <v>1320</v>
      </c>
      <c r="G17" s="35">
        <f ca="1">DATEDIF(D17,$F$1,"Y")</f>
        <v>32</v>
      </c>
      <c r="H17" s="4" t="str">
        <f ca="1">IF(G17&lt;20,"PENDEX",IF(AND(G17&gt;=20,G17&lt;35),"AÑEJO","JOVATO"))</f>
        <v>AÑEJO</v>
      </c>
    </row>
    <row r="18" spans="1:9" outlineLevel="1" collapsed="1" x14ac:dyDescent="0.25">
      <c r="A18" s="1"/>
      <c r="B18" s="4"/>
      <c r="C18" s="4"/>
      <c r="D18" s="5"/>
      <c r="E18" s="1" t="s">
        <v>74</v>
      </c>
      <c r="F18" s="36">
        <f>SUBTOTAL(9,F17:F17)</f>
        <v>1320</v>
      </c>
      <c r="G18" s="35"/>
      <c r="H18" s="4"/>
    </row>
    <row r="19" spans="1:9" hidden="1" outlineLevel="2" x14ac:dyDescent="0.25">
      <c r="A19" s="1">
        <v>182</v>
      </c>
      <c r="B19" s="4" t="str">
        <f>VLOOKUP(A19,$A$45:$C$62,2,0)</f>
        <v>Martínez</v>
      </c>
      <c r="C19" s="4" t="str">
        <f>VLOOKUP(A19,$A$45:$C$62,3,0)</f>
        <v>Lisa</v>
      </c>
      <c r="D19" s="5">
        <v>33553</v>
      </c>
      <c r="E19" s="1" t="s">
        <v>17</v>
      </c>
      <c r="F19" s="36">
        <f>VLOOKUP(E19,$E$45:$F$52,2,0)</f>
        <v>780</v>
      </c>
      <c r="G19" s="35">
        <f ca="1">DATEDIF(D19,$F$1,"Y")</f>
        <v>25</v>
      </c>
      <c r="H19" s="4" t="str">
        <f ca="1">IF(G19&lt;20,"PENDEX",IF(AND(G19&gt;=20,G19&lt;35),"AÑEJO","JOVATO"))</f>
        <v>AÑEJO</v>
      </c>
    </row>
    <row r="20" spans="1:9" hidden="1" outlineLevel="2" x14ac:dyDescent="0.25">
      <c r="A20" s="1">
        <v>188</v>
      </c>
      <c r="B20" s="4" t="str">
        <f>VLOOKUP(A20,$A$45:$C$62,2,0)</f>
        <v>Salas</v>
      </c>
      <c r="C20" s="4" t="str">
        <f>VLOOKUP(A20,$A$45:$C$62,3,0)</f>
        <v>María</v>
      </c>
      <c r="D20" s="5">
        <v>33567</v>
      </c>
      <c r="E20" s="1" t="s">
        <v>17</v>
      </c>
      <c r="F20" s="36">
        <f>VLOOKUP(E20,$E$45:$F$52,2,0)</f>
        <v>780</v>
      </c>
      <c r="G20" s="35">
        <f ca="1">DATEDIF(D20,$F$1,"Y")</f>
        <v>25</v>
      </c>
      <c r="H20" s="4" t="str">
        <f ca="1">IF(G20&lt;20,"PENDEX",IF(AND(G20&gt;=20,G20&lt;35),"AÑEJO","JOVATO"))</f>
        <v>AÑEJO</v>
      </c>
    </row>
    <row r="21" spans="1:9" hidden="1" outlineLevel="2" x14ac:dyDescent="0.25">
      <c r="A21" s="1">
        <v>203</v>
      </c>
      <c r="B21" s="4" t="str">
        <f>VLOOKUP(A21,$A$45:$C$62,2,0)</f>
        <v>Bermejo</v>
      </c>
      <c r="C21" s="4" t="str">
        <f>VLOOKUP(A21,$A$45:$C$62,3,0)</f>
        <v>Gregorio</v>
      </c>
      <c r="D21" s="5">
        <v>33770</v>
      </c>
      <c r="E21" s="1" t="s">
        <v>17</v>
      </c>
      <c r="F21" s="36">
        <f>VLOOKUP(E21,$E$45:$F$52,2,0)</f>
        <v>780</v>
      </c>
      <c r="G21" s="35">
        <f ca="1">DATEDIF(D21,$F$1,"Y")</f>
        <v>25</v>
      </c>
      <c r="H21" s="4" t="str">
        <f ca="1">IF(G21&lt;20,"PENDEX",IF(AND(G21&gt;=20,G21&lt;35),"AÑEJO","JOVATO"))</f>
        <v>AÑEJO</v>
      </c>
    </row>
    <row r="22" spans="1:9" outlineLevel="1" collapsed="1" x14ac:dyDescent="0.25">
      <c r="A22" s="1"/>
      <c r="B22" s="4"/>
      <c r="C22" s="4"/>
      <c r="D22" s="5"/>
      <c r="E22" s="1" t="s">
        <v>75</v>
      </c>
      <c r="F22" s="36">
        <f>SUBTOTAL(9,F19:F21)</f>
        <v>2340</v>
      </c>
      <c r="G22" s="35"/>
      <c r="H22" s="4"/>
    </row>
    <row r="23" spans="1:9" hidden="1" outlineLevel="2" x14ac:dyDescent="0.25">
      <c r="A23" s="1">
        <v>145</v>
      </c>
      <c r="B23" s="4" t="str">
        <f>VLOOKUP(A23,$A$45:$C$62,2,0)</f>
        <v>Vergara</v>
      </c>
      <c r="C23" s="4" t="str">
        <f>VLOOKUP(A23,$A$45:$C$62,3,0)</f>
        <v>David</v>
      </c>
      <c r="D23" s="5">
        <v>33098</v>
      </c>
      <c r="E23" s="1" t="s">
        <v>14</v>
      </c>
      <c r="F23" s="36">
        <f>VLOOKUP(E23,$E$45:$F$52,2,0)</f>
        <v>950</v>
      </c>
      <c r="G23" s="35">
        <f ca="1">DATEDIF(D23,$F$1,"Y")</f>
        <v>26</v>
      </c>
      <c r="H23" s="4" t="str">
        <f ca="1">IF(G23&lt;20,"PENDEX",IF(AND(G23&gt;=20,G23&lt;35),"AÑEJO","JOVATO"))</f>
        <v>AÑEJO</v>
      </c>
    </row>
    <row r="24" spans="1:9" hidden="1" outlineLevel="2" x14ac:dyDescent="0.25">
      <c r="A24" s="1">
        <v>149</v>
      </c>
      <c r="B24" s="4" t="str">
        <f>VLOOKUP(A24,$A$45:$C$62,2,0)</f>
        <v>Diaz</v>
      </c>
      <c r="C24" s="4" t="str">
        <f>VLOOKUP(A24,$A$45:$C$62,3,0)</f>
        <v>Marina</v>
      </c>
      <c r="D24" s="5">
        <v>29301</v>
      </c>
      <c r="E24" s="1" t="s">
        <v>14</v>
      </c>
      <c r="F24" s="36">
        <f>VLOOKUP(E24,$E$45:$F$52,2,0)</f>
        <v>950</v>
      </c>
      <c r="G24" s="35">
        <f ca="1">DATEDIF(D24,$F$1,"Y")</f>
        <v>37</v>
      </c>
      <c r="H24" s="4" t="str">
        <f ca="1">IF(G24&lt;20,"PENDEX",IF(AND(G24&gt;=20,G24&lt;35),"AÑEJO","JOVATO"))</f>
        <v>JOVATO</v>
      </c>
    </row>
    <row r="25" spans="1:9" hidden="1" outlineLevel="2" x14ac:dyDescent="0.25">
      <c r="A25" s="1">
        <v>179</v>
      </c>
      <c r="B25" s="4" t="str">
        <f>VLOOKUP(A25,$A$45:$C$62,2,0)</f>
        <v>Yuste</v>
      </c>
      <c r="C25" s="4" t="str">
        <f>VLOOKUP(A25,$A$45:$C$62,3,0)</f>
        <v>Cristina</v>
      </c>
      <c r="D25" s="5">
        <v>33490</v>
      </c>
      <c r="E25" s="1" t="s">
        <v>14</v>
      </c>
      <c r="F25" s="36">
        <f>VLOOKUP(E25,$E$45:$F$52,2,0)</f>
        <v>950</v>
      </c>
      <c r="G25" s="35">
        <f ca="1">DATEDIF(D25,$F$1,"Y")</f>
        <v>25</v>
      </c>
      <c r="H25" s="4" t="str">
        <f ca="1">IF(G25&lt;20,"PENDEX",IF(AND(G25&gt;=20,G25&lt;35),"AÑEJO","JOVATO"))</f>
        <v>AÑEJO</v>
      </c>
    </row>
    <row r="26" spans="1:9" hidden="1" outlineLevel="2" x14ac:dyDescent="0.25">
      <c r="A26" s="1">
        <v>185</v>
      </c>
      <c r="B26" s="4" t="str">
        <f>VLOOKUP(A26,$A$45:$C$62,2,0)</f>
        <v>Alonso</v>
      </c>
      <c r="C26" s="4" t="str">
        <f>VLOOKUP(A26,$A$45:$C$62,3,0)</f>
        <v>Juan</v>
      </c>
      <c r="D26" s="5">
        <v>28926</v>
      </c>
      <c r="E26" s="1" t="s">
        <v>14</v>
      </c>
      <c r="F26" s="36">
        <f>VLOOKUP(E26,$E$45:$F$52,2,0)</f>
        <v>950</v>
      </c>
      <c r="G26" s="35">
        <f ca="1">DATEDIF(D26,$F$1,"Y")</f>
        <v>38</v>
      </c>
      <c r="H26" s="4" t="str">
        <f ca="1">IF(G26&lt;20,"PENDEX",IF(AND(G26&gt;=20,G26&lt;35),"AÑEJO","JOVATO"))</f>
        <v>JOVATO</v>
      </c>
    </row>
    <row r="27" spans="1:9" outlineLevel="1" collapsed="1" x14ac:dyDescent="0.25">
      <c r="A27" s="37"/>
      <c r="B27" s="38"/>
      <c r="C27" s="38"/>
      <c r="D27" s="39"/>
      <c r="E27" s="37" t="s">
        <v>76</v>
      </c>
      <c r="F27" s="40">
        <f>SUBTOTAL(9,F23:F26)</f>
        <v>3800</v>
      </c>
      <c r="G27" s="41"/>
      <c r="H27" s="38"/>
    </row>
    <row r="28" spans="1:9" x14ac:dyDescent="0.25">
      <c r="A28" s="37"/>
      <c r="B28" s="38"/>
      <c r="C28" s="38"/>
      <c r="D28" s="39"/>
      <c r="E28" s="37" t="s">
        <v>77</v>
      </c>
      <c r="F28" s="40">
        <f>SUBTOTAL(9,F4:F26)</f>
        <v>19910</v>
      </c>
      <c r="G28" s="41"/>
      <c r="H28" s="38"/>
    </row>
    <row r="29" spans="1:9" x14ac:dyDescent="0.25">
      <c r="A29" s="25"/>
      <c r="B29" s="25"/>
      <c r="C29" s="25"/>
      <c r="D29" s="25"/>
      <c r="E29" s="25"/>
      <c r="F29" s="25"/>
      <c r="G29" s="25"/>
      <c r="H29" s="25"/>
    </row>
    <row r="30" spans="1:9" ht="16.5" thickBot="1" x14ac:dyDescent="0.3">
      <c r="A30" s="25"/>
      <c r="B30" s="25"/>
      <c r="C30" s="25"/>
      <c r="D30" s="25"/>
      <c r="E30" s="25"/>
      <c r="F30" s="25"/>
      <c r="G30" s="25"/>
      <c r="H30" s="25"/>
    </row>
    <row r="31" spans="1:9" ht="16.5" thickBot="1" x14ac:dyDescent="0.3">
      <c r="A31" s="6" t="s">
        <v>9</v>
      </c>
      <c r="B31" s="31" t="s">
        <v>67</v>
      </c>
      <c r="C31" s="31"/>
      <c r="D31" s="31"/>
      <c r="E31" s="31"/>
      <c r="F31" s="31"/>
      <c r="G31" s="31"/>
      <c r="H31" s="32"/>
      <c r="I31" s="7"/>
    </row>
    <row r="32" spans="1:9" ht="16.5" thickBot="1" x14ac:dyDescent="0.3">
      <c r="A32" s="6" t="s">
        <v>1</v>
      </c>
      <c r="B32" s="23" t="s">
        <v>19</v>
      </c>
      <c r="C32" s="23"/>
      <c r="D32" s="23"/>
      <c r="E32" s="23"/>
      <c r="F32" s="23"/>
      <c r="G32" s="23"/>
      <c r="H32" s="24"/>
      <c r="I32" s="7"/>
    </row>
    <row r="33" spans="1:9" ht="16.5" thickBot="1" x14ac:dyDescent="0.3">
      <c r="A33" s="6" t="s">
        <v>11</v>
      </c>
      <c r="B33" s="19" t="s">
        <v>20</v>
      </c>
      <c r="C33" s="19"/>
      <c r="D33" s="19"/>
      <c r="E33" s="19"/>
      <c r="F33" s="19"/>
      <c r="G33" s="19"/>
      <c r="H33" s="20"/>
      <c r="I33" s="7"/>
    </row>
    <row r="34" spans="1:9" ht="16.5" thickBot="1" x14ac:dyDescent="0.3">
      <c r="A34" s="8"/>
      <c r="B34" s="19" t="s">
        <v>68</v>
      </c>
      <c r="C34" s="19"/>
      <c r="D34" s="19"/>
      <c r="E34" s="19"/>
      <c r="F34" s="19"/>
      <c r="G34" s="19"/>
      <c r="H34" s="20"/>
      <c r="I34" s="7"/>
    </row>
    <row r="35" spans="1:9" ht="16.5" thickBot="1" x14ac:dyDescent="0.3">
      <c r="A35" s="6" t="s">
        <v>12</v>
      </c>
      <c r="B35" s="21" t="s">
        <v>21</v>
      </c>
      <c r="C35" s="21"/>
      <c r="D35" s="21"/>
      <c r="E35" s="21"/>
      <c r="F35" s="21"/>
      <c r="G35" s="21"/>
      <c r="H35" s="22"/>
      <c r="I35" s="7"/>
    </row>
    <row r="36" spans="1:9" ht="16.5" thickBot="1" x14ac:dyDescent="0.3">
      <c r="A36" s="8"/>
      <c r="B36" s="21" t="s">
        <v>22</v>
      </c>
      <c r="C36" s="21"/>
      <c r="D36" s="21"/>
      <c r="E36" s="21"/>
      <c r="F36" s="21"/>
      <c r="G36" s="21"/>
      <c r="H36" s="22"/>
      <c r="I36" s="7"/>
    </row>
    <row r="37" spans="1:9" ht="16.5" thickBot="1" x14ac:dyDescent="0.3">
      <c r="A37" s="6" t="s">
        <v>63</v>
      </c>
      <c r="B37" s="26" t="s">
        <v>64</v>
      </c>
      <c r="C37" s="26"/>
      <c r="D37" s="26"/>
      <c r="E37" s="26"/>
      <c r="F37" s="26"/>
      <c r="G37" s="26"/>
      <c r="H37" s="27"/>
      <c r="I37" s="7"/>
    </row>
    <row r="38" spans="1:9" ht="16.5" thickBot="1" x14ac:dyDescent="0.3">
      <c r="A38" s="8"/>
      <c r="B38" s="14" t="s">
        <v>65</v>
      </c>
      <c r="C38" s="14"/>
      <c r="D38" s="14"/>
      <c r="E38" s="14"/>
      <c r="F38" s="14"/>
      <c r="G38" s="14"/>
      <c r="H38" s="15"/>
      <c r="I38" s="7"/>
    </row>
    <row r="39" spans="1:9" ht="16.5" thickBot="1" x14ac:dyDescent="0.3">
      <c r="A39" s="6" t="s">
        <v>60</v>
      </c>
      <c r="B39" s="23" t="s">
        <v>59</v>
      </c>
      <c r="C39" s="23"/>
      <c r="D39" s="23"/>
      <c r="E39" s="23"/>
      <c r="F39" s="23"/>
      <c r="G39" s="23"/>
      <c r="H39" s="24"/>
      <c r="I39" s="7"/>
    </row>
    <row r="40" spans="1:9" ht="16.5" thickBot="1" x14ac:dyDescent="0.3">
      <c r="A40" s="8"/>
      <c r="B40" s="23" t="s">
        <v>58</v>
      </c>
      <c r="C40" s="23"/>
      <c r="D40" s="23"/>
      <c r="E40" s="23"/>
      <c r="F40" s="23"/>
      <c r="G40" s="23"/>
      <c r="H40" s="24"/>
      <c r="I40" s="7"/>
    </row>
    <row r="41" spans="1:9" ht="16.5" thickBot="1" x14ac:dyDescent="0.3">
      <c r="A41" s="6" t="s">
        <v>23</v>
      </c>
      <c r="B41" s="26" t="s">
        <v>61</v>
      </c>
      <c r="C41" s="26"/>
      <c r="D41" s="26"/>
      <c r="E41" s="26"/>
      <c r="F41" s="26"/>
      <c r="G41" s="26"/>
      <c r="H41" s="27"/>
      <c r="I41" s="7"/>
    </row>
    <row r="42" spans="1:9" ht="16.5" thickBot="1" x14ac:dyDescent="0.3">
      <c r="A42" s="18"/>
      <c r="B42" s="16" t="s">
        <v>62</v>
      </c>
      <c r="C42" s="16"/>
      <c r="D42" s="16"/>
      <c r="E42" s="16"/>
      <c r="F42" s="16"/>
      <c r="G42" s="16"/>
      <c r="H42" s="17"/>
      <c r="I42" s="7"/>
    </row>
    <row r="43" spans="1:9" x14ac:dyDescent="0.25">
      <c r="A43" s="25"/>
      <c r="B43" s="25"/>
      <c r="C43" s="25"/>
      <c r="D43" s="25"/>
      <c r="E43" s="25"/>
      <c r="F43" s="25"/>
      <c r="G43" s="25"/>
      <c r="H43" s="25"/>
    </row>
    <row r="45" spans="1:9" x14ac:dyDescent="0.25">
      <c r="A45" s="9" t="s">
        <v>24</v>
      </c>
      <c r="B45" s="9" t="s">
        <v>3</v>
      </c>
      <c r="C45" s="9" t="s">
        <v>4</v>
      </c>
      <c r="E45" s="10" t="s">
        <v>6</v>
      </c>
      <c r="F45" s="10" t="s">
        <v>7</v>
      </c>
    </row>
    <row r="46" spans="1:9" x14ac:dyDescent="0.25">
      <c r="A46" s="11">
        <v>134</v>
      </c>
      <c r="B46" s="11" t="s">
        <v>25</v>
      </c>
      <c r="C46" s="11" t="s">
        <v>26</v>
      </c>
      <c r="E46" s="11" t="s">
        <v>16</v>
      </c>
      <c r="F46" s="12">
        <v>850</v>
      </c>
    </row>
    <row r="47" spans="1:9" x14ac:dyDescent="0.25">
      <c r="A47" s="11">
        <v>137</v>
      </c>
      <c r="B47" s="11" t="s">
        <v>27</v>
      </c>
      <c r="C47" s="11" t="s">
        <v>28</v>
      </c>
      <c r="E47" s="11" t="s">
        <v>10</v>
      </c>
      <c r="F47" s="12">
        <v>2100</v>
      </c>
    </row>
    <row r="48" spans="1:9" x14ac:dyDescent="0.25">
      <c r="A48" s="11">
        <v>140</v>
      </c>
      <c r="B48" s="11" t="s">
        <v>29</v>
      </c>
      <c r="C48" s="11" t="s">
        <v>30</v>
      </c>
      <c r="E48" s="11" t="s">
        <v>13</v>
      </c>
      <c r="F48" s="12">
        <v>1100</v>
      </c>
    </row>
    <row r="49" spans="1:6" x14ac:dyDescent="0.25">
      <c r="A49" s="11">
        <v>143</v>
      </c>
      <c r="B49" s="11" t="s">
        <v>31</v>
      </c>
      <c r="C49" s="11" t="s">
        <v>32</v>
      </c>
      <c r="E49" s="11" t="s">
        <v>18</v>
      </c>
      <c r="F49" s="12">
        <v>1500</v>
      </c>
    </row>
    <row r="50" spans="1:6" x14ac:dyDescent="0.25">
      <c r="A50" s="11">
        <v>145</v>
      </c>
      <c r="B50" s="11" t="s">
        <v>33</v>
      </c>
      <c r="C50" s="11" t="s">
        <v>34</v>
      </c>
      <c r="E50" s="11" t="s">
        <v>15</v>
      </c>
      <c r="F50" s="12">
        <v>1320</v>
      </c>
    </row>
    <row r="51" spans="1:6" x14ac:dyDescent="0.25">
      <c r="A51" s="11">
        <v>149</v>
      </c>
      <c r="B51" s="11" t="s">
        <v>35</v>
      </c>
      <c r="C51" s="11" t="s">
        <v>36</v>
      </c>
      <c r="E51" s="11" t="s">
        <v>17</v>
      </c>
      <c r="F51" s="12">
        <v>780</v>
      </c>
    </row>
    <row r="52" spans="1:6" x14ac:dyDescent="0.25">
      <c r="A52" s="11">
        <v>152</v>
      </c>
      <c r="B52" s="11" t="s">
        <v>37</v>
      </c>
      <c r="C52" s="11" t="s">
        <v>38</v>
      </c>
      <c r="E52" s="11" t="s">
        <v>14</v>
      </c>
      <c r="F52" s="12">
        <v>950</v>
      </c>
    </row>
    <row r="53" spans="1:6" x14ac:dyDescent="0.25">
      <c r="A53" s="11">
        <v>155</v>
      </c>
      <c r="B53" s="11" t="s">
        <v>39</v>
      </c>
      <c r="C53" s="11" t="s">
        <v>40</v>
      </c>
    </row>
    <row r="54" spans="1:6" x14ac:dyDescent="0.25">
      <c r="A54" s="11">
        <v>173</v>
      </c>
      <c r="B54" s="11" t="s">
        <v>41</v>
      </c>
      <c r="C54" s="11" t="s">
        <v>26</v>
      </c>
    </row>
    <row r="55" spans="1:6" x14ac:dyDescent="0.25">
      <c r="A55" s="11">
        <v>176</v>
      </c>
      <c r="B55" s="11" t="s">
        <v>42</v>
      </c>
      <c r="C55" s="11" t="s">
        <v>43</v>
      </c>
    </row>
    <row r="56" spans="1:6" x14ac:dyDescent="0.25">
      <c r="A56" s="11">
        <v>179</v>
      </c>
      <c r="B56" s="11" t="s">
        <v>44</v>
      </c>
      <c r="C56" s="11" t="s">
        <v>45</v>
      </c>
    </row>
    <row r="57" spans="1:6" x14ac:dyDescent="0.25">
      <c r="A57" s="11">
        <v>182</v>
      </c>
      <c r="B57" s="11" t="s">
        <v>46</v>
      </c>
      <c r="C57" s="11" t="s">
        <v>47</v>
      </c>
    </row>
    <row r="58" spans="1:6" x14ac:dyDescent="0.25">
      <c r="A58" s="11">
        <v>185</v>
      </c>
      <c r="B58" s="11" t="s">
        <v>48</v>
      </c>
      <c r="C58" s="11" t="s">
        <v>49</v>
      </c>
    </row>
    <row r="59" spans="1:6" x14ac:dyDescent="0.25">
      <c r="A59" s="11">
        <v>188</v>
      </c>
      <c r="B59" s="11" t="s">
        <v>50</v>
      </c>
      <c r="C59" s="11" t="s">
        <v>51</v>
      </c>
    </row>
    <row r="60" spans="1:6" x14ac:dyDescent="0.25">
      <c r="A60" s="11">
        <v>200</v>
      </c>
      <c r="B60" s="11" t="s">
        <v>52</v>
      </c>
      <c r="C60" s="11" t="s">
        <v>53</v>
      </c>
    </row>
    <row r="61" spans="1:6" x14ac:dyDescent="0.25">
      <c r="A61" s="11">
        <v>203</v>
      </c>
      <c r="B61" s="11" t="s">
        <v>54</v>
      </c>
      <c r="C61" s="11" t="s">
        <v>55</v>
      </c>
    </row>
    <row r="62" spans="1:6" x14ac:dyDescent="0.25">
      <c r="A62" s="11">
        <v>215</v>
      </c>
      <c r="B62" s="11" t="s">
        <v>56</v>
      </c>
      <c r="C62" s="11" t="s">
        <v>57</v>
      </c>
    </row>
    <row r="64" spans="1:6" x14ac:dyDescent="0.25">
      <c r="A64" s="13"/>
    </row>
  </sheetData>
  <sortState ref="A4:H26">
    <sortCondition ref="E4:E26"/>
  </sortState>
  <mergeCells count="14">
    <mergeCell ref="B41:H41"/>
    <mergeCell ref="A43:H43"/>
    <mergeCell ref="B34:H34"/>
    <mergeCell ref="B35:H35"/>
    <mergeCell ref="B36:H36"/>
    <mergeCell ref="B37:H37"/>
    <mergeCell ref="B39:H39"/>
    <mergeCell ref="B40:H40"/>
    <mergeCell ref="A1:D1"/>
    <mergeCell ref="A29:H29"/>
    <mergeCell ref="A30:H30"/>
    <mergeCell ref="B31:H31"/>
    <mergeCell ref="B32:H32"/>
    <mergeCell ref="B33:H33"/>
  </mergeCells>
  <conditionalFormatting sqref="G4:G28">
    <cfRule type="cellIs" dxfId="2" priority="1" operator="between">
      <formula>10</formula>
      <formula>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7"/>
  <sheetViews>
    <sheetView workbookViewId="0">
      <selection activeCell="H4" sqref="H4"/>
    </sheetView>
  </sheetViews>
  <sheetFormatPr baseColWidth="10" defaultRowHeight="15.75" x14ac:dyDescent="0.25"/>
  <sheetData>
    <row r="1" spans="1:10" ht="16.5" thickBot="1" x14ac:dyDescent="0.3">
      <c r="A1" s="28" t="s">
        <v>66</v>
      </c>
      <c r="B1" s="29"/>
      <c r="C1" s="29"/>
      <c r="D1" s="30"/>
      <c r="E1" s="1" t="s">
        <v>0</v>
      </c>
      <c r="F1" s="33">
        <f ca="1">TODAY()</f>
        <v>42904</v>
      </c>
      <c r="G1" s="2"/>
    </row>
    <row r="3" spans="1:10" ht="24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69</v>
      </c>
    </row>
    <row r="4" spans="1:10" hidden="1" x14ac:dyDescent="0.25">
      <c r="A4" s="1">
        <v>134</v>
      </c>
      <c r="B4" s="4" t="str">
        <f>VLOOKUP(A4,$A$37:$C$54,2,0)</f>
        <v>Calleja</v>
      </c>
      <c r="C4" s="4" t="str">
        <f>VLOOKUP(A4,$A$37:$C$54,3,0)</f>
        <v>José</v>
      </c>
      <c r="D4" s="5">
        <v>34429</v>
      </c>
      <c r="E4" s="1" t="s">
        <v>10</v>
      </c>
      <c r="F4" s="36">
        <f>VLOOKUP(E4,$E$37:$F$44,2,0)</f>
        <v>2100</v>
      </c>
      <c r="G4" s="35">
        <f ca="1">DATEDIF(D4,$F$1,"Y")</f>
        <v>23</v>
      </c>
      <c r="H4" s="4" t="str">
        <f ca="1">IF(G4&lt;20,"PENDEX",IF(AND(G4&gt;=20,G4&lt;35),"AÑEJO","JOVATO"))</f>
        <v>AÑEJO</v>
      </c>
      <c r="J4" s="34"/>
    </row>
    <row r="5" spans="1:10" hidden="1" x14ac:dyDescent="0.25">
      <c r="A5" s="1">
        <v>137</v>
      </c>
      <c r="B5" s="4" t="str">
        <f t="shared" ref="B5:B20" si="0">VLOOKUP(A5,$A$37:$C$54,2,0)</f>
        <v>Magno</v>
      </c>
      <c r="C5" s="4" t="str">
        <f t="shared" ref="C5:C20" si="1">VLOOKUP(A5,$A$37:$C$54,3,0)</f>
        <v>Silvia</v>
      </c>
      <c r="D5" s="5">
        <v>32784</v>
      </c>
      <c r="E5" s="1" t="s">
        <v>10</v>
      </c>
      <c r="F5" s="36">
        <f t="shared" ref="F5:F20" si="2">VLOOKUP(E5,$E$37:$F$44,2,0)</f>
        <v>2100</v>
      </c>
      <c r="G5" s="35">
        <f t="shared" ref="G5:G20" ca="1" si="3">DATEDIF(D5,$F$1,"Y")</f>
        <v>27</v>
      </c>
      <c r="H5" s="4" t="str">
        <f t="shared" ref="H5:H20" ca="1" si="4">IF(G5&lt;20,"PENDEX",IF(AND(G5&gt;=20,G5&lt;35),"AÑEJO","JOVATO"))</f>
        <v>AÑEJO</v>
      </c>
    </row>
    <row r="6" spans="1:10" hidden="1" x14ac:dyDescent="0.25">
      <c r="A6" s="1">
        <v>140</v>
      </c>
      <c r="B6" s="4" t="str">
        <f t="shared" si="0"/>
        <v>Fuentes</v>
      </c>
      <c r="C6" s="4" t="str">
        <f t="shared" si="1"/>
        <v>Angel</v>
      </c>
      <c r="D6" s="5">
        <v>31422</v>
      </c>
      <c r="E6" s="1" t="s">
        <v>13</v>
      </c>
      <c r="F6" s="36">
        <f t="shared" si="2"/>
        <v>1100</v>
      </c>
      <c r="G6" s="35">
        <f t="shared" ca="1" si="3"/>
        <v>31</v>
      </c>
      <c r="H6" s="4" t="str">
        <f t="shared" ca="1" si="4"/>
        <v>AÑEJO</v>
      </c>
    </row>
    <row r="7" spans="1:10" hidden="1" x14ac:dyDescent="0.25">
      <c r="A7" s="1">
        <v>143</v>
      </c>
      <c r="B7" s="4" t="str">
        <f t="shared" si="0"/>
        <v>Hernández</v>
      </c>
      <c r="C7" s="4" t="str">
        <f t="shared" si="1"/>
        <v>Susana</v>
      </c>
      <c r="D7" s="5">
        <v>35079</v>
      </c>
      <c r="E7" s="1" t="s">
        <v>13</v>
      </c>
      <c r="F7" s="36">
        <f t="shared" si="2"/>
        <v>1100</v>
      </c>
      <c r="G7" s="35">
        <f t="shared" ca="1" si="3"/>
        <v>21</v>
      </c>
      <c r="H7" s="4" t="str">
        <f t="shared" ca="1" si="4"/>
        <v>AÑEJO</v>
      </c>
    </row>
    <row r="8" spans="1:10" hidden="1" x14ac:dyDescent="0.25">
      <c r="A8" s="1">
        <v>145</v>
      </c>
      <c r="B8" s="4" t="str">
        <f t="shared" si="0"/>
        <v>Vergara</v>
      </c>
      <c r="C8" s="4" t="str">
        <f t="shared" si="1"/>
        <v>David</v>
      </c>
      <c r="D8" s="5">
        <v>33098</v>
      </c>
      <c r="E8" s="1" t="s">
        <v>14</v>
      </c>
      <c r="F8" s="36">
        <f t="shared" si="2"/>
        <v>950</v>
      </c>
      <c r="G8" s="35">
        <f t="shared" ca="1" si="3"/>
        <v>26</v>
      </c>
      <c r="H8" s="4" t="str">
        <f t="shared" ca="1" si="4"/>
        <v>AÑEJO</v>
      </c>
    </row>
    <row r="9" spans="1:10" x14ac:dyDescent="0.25">
      <c r="A9" s="1">
        <v>149</v>
      </c>
      <c r="B9" s="4" t="str">
        <f t="shared" si="0"/>
        <v>Diaz</v>
      </c>
      <c r="C9" s="4" t="str">
        <f t="shared" si="1"/>
        <v>Marina</v>
      </c>
      <c r="D9" s="5">
        <v>29301</v>
      </c>
      <c r="E9" s="1" t="s">
        <v>14</v>
      </c>
      <c r="F9" s="36">
        <f t="shared" si="2"/>
        <v>950</v>
      </c>
      <c r="G9" s="35">
        <f t="shared" ca="1" si="3"/>
        <v>37</v>
      </c>
      <c r="H9" s="4" t="str">
        <f t="shared" ca="1" si="4"/>
        <v>JOVATO</v>
      </c>
    </row>
    <row r="10" spans="1:10" hidden="1" x14ac:dyDescent="0.25">
      <c r="A10" s="1">
        <v>152</v>
      </c>
      <c r="B10" s="4" t="str">
        <f t="shared" si="0"/>
        <v>Pacheco</v>
      </c>
      <c r="C10" s="4" t="str">
        <f t="shared" si="1"/>
        <v>Jorge</v>
      </c>
      <c r="D10" s="5">
        <v>31179</v>
      </c>
      <c r="E10" s="1" t="s">
        <v>15</v>
      </c>
      <c r="F10" s="36">
        <f t="shared" si="2"/>
        <v>1320</v>
      </c>
      <c r="G10" s="35">
        <f t="shared" ca="1" si="3"/>
        <v>32</v>
      </c>
      <c r="H10" s="4" t="str">
        <f t="shared" ca="1" si="4"/>
        <v>AÑEJO</v>
      </c>
    </row>
    <row r="11" spans="1:10" hidden="1" x14ac:dyDescent="0.25">
      <c r="A11" s="1">
        <v>155</v>
      </c>
      <c r="B11" s="4" t="str">
        <f t="shared" si="0"/>
        <v>Reglez</v>
      </c>
      <c r="C11" s="4" t="str">
        <f t="shared" si="1"/>
        <v>Fernando</v>
      </c>
      <c r="D11" s="5">
        <v>33210</v>
      </c>
      <c r="E11" s="1" t="s">
        <v>13</v>
      </c>
      <c r="F11" s="36">
        <f t="shared" si="2"/>
        <v>1100</v>
      </c>
      <c r="G11" s="35">
        <f t="shared" ca="1" si="3"/>
        <v>26</v>
      </c>
      <c r="H11" s="4" t="str">
        <f t="shared" ca="1" si="4"/>
        <v>AÑEJO</v>
      </c>
    </row>
    <row r="12" spans="1:10" hidden="1" x14ac:dyDescent="0.25">
      <c r="A12" s="1">
        <v>173</v>
      </c>
      <c r="B12" s="4" t="str">
        <f t="shared" si="0"/>
        <v>Alcalde</v>
      </c>
      <c r="C12" s="4" t="str">
        <f t="shared" si="1"/>
        <v>José</v>
      </c>
      <c r="D12" s="5">
        <v>31575</v>
      </c>
      <c r="E12" s="1" t="s">
        <v>16</v>
      </c>
      <c r="F12" s="36">
        <f t="shared" si="2"/>
        <v>850</v>
      </c>
      <c r="G12" s="35">
        <f t="shared" ca="1" si="3"/>
        <v>31</v>
      </c>
      <c r="H12" s="4" t="str">
        <f t="shared" ca="1" si="4"/>
        <v>AÑEJO</v>
      </c>
    </row>
    <row r="13" spans="1:10" hidden="1" x14ac:dyDescent="0.25">
      <c r="A13" s="1">
        <v>176</v>
      </c>
      <c r="B13" s="4" t="str">
        <f t="shared" si="0"/>
        <v>Usero</v>
      </c>
      <c r="C13" s="4" t="str">
        <f t="shared" si="1"/>
        <v>Lucio</v>
      </c>
      <c r="D13" s="5">
        <v>33476</v>
      </c>
      <c r="E13" s="1" t="s">
        <v>13</v>
      </c>
      <c r="F13" s="36">
        <f t="shared" si="2"/>
        <v>1100</v>
      </c>
      <c r="G13" s="35">
        <f t="shared" ca="1" si="3"/>
        <v>25</v>
      </c>
      <c r="H13" s="4" t="str">
        <f t="shared" ca="1" si="4"/>
        <v>AÑEJO</v>
      </c>
    </row>
    <row r="14" spans="1:10" hidden="1" x14ac:dyDescent="0.25">
      <c r="A14" s="1">
        <v>179</v>
      </c>
      <c r="B14" s="4" t="str">
        <f t="shared" si="0"/>
        <v>Yuste</v>
      </c>
      <c r="C14" s="4" t="str">
        <f t="shared" si="1"/>
        <v>Cristina</v>
      </c>
      <c r="D14" s="5">
        <v>33490</v>
      </c>
      <c r="E14" s="1" t="s">
        <v>14</v>
      </c>
      <c r="F14" s="36">
        <f t="shared" si="2"/>
        <v>950</v>
      </c>
      <c r="G14" s="35">
        <f t="shared" ca="1" si="3"/>
        <v>25</v>
      </c>
      <c r="H14" s="4" t="str">
        <f t="shared" ca="1" si="4"/>
        <v>AÑEJO</v>
      </c>
    </row>
    <row r="15" spans="1:10" hidden="1" x14ac:dyDescent="0.25">
      <c r="A15" s="1">
        <v>182</v>
      </c>
      <c r="B15" s="4" t="str">
        <f t="shared" si="0"/>
        <v>Martínez</v>
      </c>
      <c r="C15" s="4" t="str">
        <f t="shared" si="1"/>
        <v>Lisa</v>
      </c>
      <c r="D15" s="5">
        <v>33553</v>
      </c>
      <c r="E15" s="1" t="s">
        <v>17</v>
      </c>
      <c r="F15" s="36">
        <f t="shared" si="2"/>
        <v>780</v>
      </c>
      <c r="G15" s="35">
        <f t="shared" ca="1" si="3"/>
        <v>25</v>
      </c>
      <c r="H15" s="4" t="str">
        <f t="shared" ca="1" si="4"/>
        <v>AÑEJO</v>
      </c>
    </row>
    <row r="16" spans="1:10" x14ac:dyDescent="0.25">
      <c r="A16" s="1">
        <v>185</v>
      </c>
      <c r="B16" s="4" t="str">
        <f t="shared" si="0"/>
        <v>Alonso</v>
      </c>
      <c r="C16" s="4" t="str">
        <f t="shared" si="1"/>
        <v>Juan</v>
      </c>
      <c r="D16" s="5">
        <v>28926</v>
      </c>
      <c r="E16" s="1" t="s">
        <v>14</v>
      </c>
      <c r="F16" s="36">
        <f t="shared" si="2"/>
        <v>950</v>
      </c>
      <c r="G16" s="35">
        <f t="shared" ca="1" si="3"/>
        <v>38</v>
      </c>
      <c r="H16" s="4" t="str">
        <f t="shared" ca="1" si="4"/>
        <v>JOVATO</v>
      </c>
    </row>
    <row r="17" spans="1:9" hidden="1" x14ac:dyDescent="0.25">
      <c r="A17" s="1">
        <v>188</v>
      </c>
      <c r="B17" s="4" t="str">
        <f t="shared" si="0"/>
        <v>Salas</v>
      </c>
      <c r="C17" s="4" t="str">
        <f t="shared" si="1"/>
        <v>María</v>
      </c>
      <c r="D17" s="5">
        <v>33567</v>
      </c>
      <c r="E17" s="1" t="s">
        <v>17</v>
      </c>
      <c r="F17" s="36">
        <f t="shared" si="2"/>
        <v>780</v>
      </c>
      <c r="G17" s="35">
        <f t="shared" ca="1" si="3"/>
        <v>25</v>
      </c>
      <c r="H17" s="4" t="str">
        <f t="shared" ca="1" si="4"/>
        <v>AÑEJO</v>
      </c>
    </row>
    <row r="18" spans="1:9" hidden="1" x14ac:dyDescent="0.25">
      <c r="A18" s="1">
        <v>200</v>
      </c>
      <c r="B18" s="4" t="str">
        <f t="shared" si="0"/>
        <v>Calvillo</v>
      </c>
      <c r="C18" s="4" t="str">
        <f t="shared" si="1"/>
        <v>Julia</v>
      </c>
      <c r="D18" s="5">
        <v>33700</v>
      </c>
      <c r="E18" s="1" t="s">
        <v>18</v>
      </c>
      <c r="F18" s="36">
        <f t="shared" si="2"/>
        <v>1500</v>
      </c>
      <c r="G18" s="35">
        <f t="shared" ca="1" si="3"/>
        <v>25</v>
      </c>
      <c r="H18" s="4" t="str">
        <f t="shared" ca="1" si="4"/>
        <v>AÑEJO</v>
      </c>
    </row>
    <row r="19" spans="1:9" hidden="1" x14ac:dyDescent="0.25">
      <c r="A19" s="1">
        <v>203</v>
      </c>
      <c r="B19" s="4" t="str">
        <f t="shared" si="0"/>
        <v>Bermejo</v>
      </c>
      <c r="C19" s="4" t="str">
        <f t="shared" si="1"/>
        <v>Gregorio</v>
      </c>
      <c r="D19" s="5">
        <v>33770</v>
      </c>
      <c r="E19" s="1" t="s">
        <v>17</v>
      </c>
      <c r="F19" s="36">
        <f t="shared" si="2"/>
        <v>780</v>
      </c>
      <c r="G19" s="35">
        <f t="shared" ca="1" si="3"/>
        <v>25</v>
      </c>
      <c r="H19" s="4" t="str">
        <f t="shared" ca="1" si="4"/>
        <v>AÑEJO</v>
      </c>
    </row>
    <row r="20" spans="1:9" hidden="1" x14ac:dyDescent="0.25">
      <c r="A20" s="1">
        <v>215</v>
      </c>
      <c r="B20" s="4" t="str">
        <f t="shared" si="0"/>
        <v>Ramallo</v>
      </c>
      <c r="C20" s="4" t="str">
        <f t="shared" si="1"/>
        <v>Ana</v>
      </c>
      <c r="D20" s="5">
        <v>36759</v>
      </c>
      <c r="E20" s="1" t="s">
        <v>18</v>
      </c>
      <c r="F20" s="36">
        <f t="shared" si="2"/>
        <v>1500</v>
      </c>
      <c r="G20" s="35">
        <f t="shared" ca="1" si="3"/>
        <v>16</v>
      </c>
      <c r="H20" s="4" t="str">
        <f t="shared" ca="1" si="4"/>
        <v>PENDEX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</row>
    <row r="22" spans="1:9" ht="16.5" thickBot="1" x14ac:dyDescent="0.3">
      <c r="A22" s="25"/>
      <c r="B22" s="25"/>
      <c r="C22" s="25"/>
      <c r="D22" s="25"/>
      <c r="E22" s="25"/>
      <c r="F22" s="25"/>
      <c r="G22" s="25"/>
      <c r="H22" s="25"/>
    </row>
    <row r="23" spans="1:9" ht="16.5" thickBot="1" x14ac:dyDescent="0.3">
      <c r="A23" s="6" t="s">
        <v>9</v>
      </c>
      <c r="B23" s="31" t="s">
        <v>67</v>
      </c>
      <c r="C23" s="31"/>
      <c r="D23" s="31"/>
      <c r="E23" s="31"/>
      <c r="F23" s="31"/>
      <c r="G23" s="31"/>
      <c r="H23" s="32"/>
      <c r="I23" s="7"/>
    </row>
    <row r="24" spans="1:9" ht="16.5" thickBot="1" x14ac:dyDescent="0.3">
      <c r="A24" s="6" t="s">
        <v>1</v>
      </c>
      <c r="B24" s="23" t="s">
        <v>19</v>
      </c>
      <c r="C24" s="23"/>
      <c r="D24" s="23"/>
      <c r="E24" s="23"/>
      <c r="F24" s="23"/>
      <c r="G24" s="23"/>
      <c r="H24" s="24"/>
      <c r="I24" s="7"/>
    </row>
    <row r="25" spans="1:9" ht="16.5" thickBot="1" x14ac:dyDescent="0.3">
      <c r="A25" s="6" t="s">
        <v>11</v>
      </c>
      <c r="B25" s="19" t="s">
        <v>20</v>
      </c>
      <c r="C25" s="19"/>
      <c r="D25" s="19"/>
      <c r="E25" s="19"/>
      <c r="F25" s="19"/>
      <c r="G25" s="19"/>
      <c r="H25" s="20"/>
      <c r="I25" s="7"/>
    </row>
    <row r="26" spans="1:9" ht="16.5" thickBot="1" x14ac:dyDescent="0.3">
      <c r="A26" s="8"/>
      <c r="B26" s="19" t="s">
        <v>68</v>
      </c>
      <c r="C26" s="19"/>
      <c r="D26" s="19"/>
      <c r="E26" s="19"/>
      <c r="F26" s="19"/>
      <c r="G26" s="19"/>
      <c r="H26" s="20"/>
      <c r="I26" s="7"/>
    </row>
    <row r="27" spans="1:9" ht="16.5" thickBot="1" x14ac:dyDescent="0.3">
      <c r="A27" s="6" t="s">
        <v>12</v>
      </c>
      <c r="B27" s="21" t="s">
        <v>21</v>
      </c>
      <c r="C27" s="21"/>
      <c r="D27" s="21"/>
      <c r="E27" s="21"/>
      <c r="F27" s="21"/>
      <c r="G27" s="21"/>
      <c r="H27" s="22"/>
      <c r="I27" s="7"/>
    </row>
    <row r="28" spans="1:9" ht="16.5" thickBot="1" x14ac:dyDescent="0.3">
      <c r="A28" s="8"/>
      <c r="B28" s="21" t="s">
        <v>22</v>
      </c>
      <c r="C28" s="21"/>
      <c r="D28" s="21"/>
      <c r="E28" s="21"/>
      <c r="F28" s="21"/>
      <c r="G28" s="21"/>
      <c r="H28" s="22"/>
      <c r="I28" s="7"/>
    </row>
    <row r="29" spans="1:9" ht="16.5" thickBot="1" x14ac:dyDescent="0.3">
      <c r="A29" s="6" t="s">
        <v>63</v>
      </c>
      <c r="B29" s="26" t="s">
        <v>64</v>
      </c>
      <c r="C29" s="26"/>
      <c r="D29" s="26"/>
      <c r="E29" s="26"/>
      <c r="F29" s="26"/>
      <c r="G29" s="26"/>
      <c r="H29" s="27"/>
      <c r="I29" s="7"/>
    </row>
    <row r="30" spans="1:9" ht="16.5" thickBot="1" x14ac:dyDescent="0.3">
      <c r="A30" s="8"/>
      <c r="B30" s="14" t="s">
        <v>65</v>
      </c>
      <c r="C30" s="14"/>
      <c r="D30" s="14"/>
      <c r="E30" s="14"/>
      <c r="F30" s="14"/>
      <c r="G30" s="14"/>
      <c r="H30" s="15"/>
      <c r="I30" s="7"/>
    </row>
    <row r="31" spans="1:9" ht="16.5" thickBot="1" x14ac:dyDescent="0.3">
      <c r="A31" s="6" t="s">
        <v>60</v>
      </c>
      <c r="B31" s="23" t="s">
        <v>59</v>
      </c>
      <c r="C31" s="23"/>
      <c r="D31" s="23"/>
      <c r="E31" s="23"/>
      <c r="F31" s="23"/>
      <c r="G31" s="23"/>
      <c r="H31" s="24"/>
      <c r="I31" s="7"/>
    </row>
    <row r="32" spans="1:9" ht="16.5" thickBot="1" x14ac:dyDescent="0.3">
      <c r="A32" s="8"/>
      <c r="B32" s="23" t="s">
        <v>58</v>
      </c>
      <c r="C32" s="23"/>
      <c r="D32" s="23"/>
      <c r="E32" s="23"/>
      <c r="F32" s="23"/>
      <c r="G32" s="23"/>
      <c r="H32" s="24"/>
      <c r="I32" s="7"/>
    </row>
    <row r="33" spans="1:9" ht="16.5" thickBot="1" x14ac:dyDescent="0.3">
      <c r="A33" s="6" t="s">
        <v>23</v>
      </c>
      <c r="B33" s="26" t="s">
        <v>61</v>
      </c>
      <c r="C33" s="26"/>
      <c r="D33" s="26"/>
      <c r="E33" s="26"/>
      <c r="F33" s="26"/>
      <c r="G33" s="26"/>
      <c r="H33" s="27"/>
      <c r="I33" s="7"/>
    </row>
    <row r="34" spans="1:9" ht="16.5" thickBot="1" x14ac:dyDescent="0.3">
      <c r="A34" s="18"/>
      <c r="B34" s="16" t="s">
        <v>62</v>
      </c>
      <c r="C34" s="16"/>
      <c r="D34" s="16"/>
      <c r="E34" s="16"/>
      <c r="F34" s="16"/>
      <c r="G34" s="16"/>
      <c r="H34" s="17"/>
      <c r="I34" s="7"/>
    </row>
    <row r="35" spans="1:9" x14ac:dyDescent="0.25">
      <c r="A35" s="25"/>
      <c r="B35" s="25"/>
      <c r="C35" s="25"/>
      <c r="D35" s="25"/>
      <c r="E35" s="25"/>
      <c r="F35" s="25"/>
      <c r="G35" s="25"/>
      <c r="H35" s="25"/>
    </row>
    <row r="37" spans="1:9" x14ac:dyDescent="0.25">
      <c r="A37" s="9" t="s">
        <v>24</v>
      </c>
      <c r="B37" s="9" t="s">
        <v>3</v>
      </c>
      <c r="C37" s="9" t="s">
        <v>4</v>
      </c>
      <c r="E37" s="10" t="s">
        <v>6</v>
      </c>
      <c r="F37" s="10" t="s">
        <v>7</v>
      </c>
    </row>
    <row r="38" spans="1:9" x14ac:dyDescent="0.25">
      <c r="A38" s="11">
        <v>134</v>
      </c>
      <c r="B38" s="11" t="s">
        <v>25</v>
      </c>
      <c r="C38" s="11" t="s">
        <v>26</v>
      </c>
      <c r="E38" s="11" t="s">
        <v>16</v>
      </c>
      <c r="F38" s="12">
        <v>850</v>
      </c>
    </row>
    <row r="39" spans="1:9" x14ac:dyDescent="0.25">
      <c r="A39" s="11">
        <v>137</v>
      </c>
      <c r="B39" s="11" t="s">
        <v>27</v>
      </c>
      <c r="C39" s="11" t="s">
        <v>28</v>
      </c>
      <c r="E39" s="11" t="s">
        <v>10</v>
      </c>
      <c r="F39" s="12">
        <v>2100</v>
      </c>
    </row>
    <row r="40" spans="1:9" x14ac:dyDescent="0.25">
      <c r="A40" s="11">
        <v>140</v>
      </c>
      <c r="B40" s="11" t="s">
        <v>29</v>
      </c>
      <c r="C40" s="11" t="s">
        <v>30</v>
      </c>
      <c r="E40" s="11" t="s">
        <v>13</v>
      </c>
      <c r="F40" s="12">
        <v>1100</v>
      </c>
    </row>
    <row r="41" spans="1:9" x14ac:dyDescent="0.25">
      <c r="A41" s="11">
        <v>143</v>
      </c>
      <c r="B41" s="11" t="s">
        <v>31</v>
      </c>
      <c r="C41" s="11" t="s">
        <v>32</v>
      </c>
      <c r="E41" s="11" t="s">
        <v>18</v>
      </c>
      <c r="F41" s="12">
        <v>1500</v>
      </c>
    </row>
    <row r="42" spans="1:9" x14ac:dyDescent="0.25">
      <c r="A42" s="11">
        <v>145</v>
      </c>
      <c r="B42" s="11" t="s">
        <v>33</v>
      </c>
      <c r="C42" s="11" t="s">
        <v>34</v>
      </c>
      <c r="E42" s="11" t="s">
        <v>15</v>
      </c>
      <c r="F42" s="12">
        <v>1320</v>
      </c>
    </row>
    <row r="43" spans="1:9" x14ac:dyDescent="0.25">
      <c r="A43" s="11">
        <v>149</v>
      </c>
      <c r="B43" s="11" t="s">
        <v>35</v>
      </c>
      <c r="C43" s="11" t="s">
        <v>36</v>
      </c>
      <c r="E43" s="11" t="s">
        <v>17</v>
      </c>
      <c r="F43" s="12">
        <v>780</v>
      </c>
    </row>
    <row r="44" spans="1:9" x14ac:dyDescent="0.25">
      <c r="A44" s="11">
        <v>152</v>
      </c>
      <c r="B44" s="11" t="s">
        <v>37</v>
      </c>
      <c r="C44" s="11" t="s">
        <v>38</v>
      </c>
      <c r="E44" s="11" t="s">
        <v>14</v>
      </c>
      <c r="F44" s="12">
        <v>950</v>
      </c>
    </row>
    <row r="45" spans="1:9" x14ac:dyDescent="0.25">
      <c r="A45" s="11">
        <v>155</v>
      </c>
      <c r="B45" s="11" t="s">
        <v>39</v>
      </c>
      <c r="C45" s="11" t="s">
        <v>40</v>
      </c>
    </row>
    <row r="46" spans="1:9" x14ac:dyDescent="0.25">
      <c r="A46" s="11">
        <v>173</v>
      </c>
      <c r="B46" s="11" t="s">
        <v>41</v>
      </c>
      <c r="C46" s="11" t="s">
        <v>26</v>
      </c>
    </row>
    <row r="47" spans="1:9" x14ac:dyDescent="0.25">
      <c r="A47" s="11">
        <v>176</v>
      </c>
      <c r="B47" s="11" t="s">
        <v>42</v>
      </c>
      <c r="C47" s="11" t="s">
        <v>43</v>
      </c>
    </row>
    <row r="48" spans="1:9" x14ac:dyDescent="0.25">
      <c r="A48" s="11">
        <v>179</v>
      </c>
      <c r="B48" s="11" t="s">
        <v>44</v>
      </c>
      <c r="C48" s="11" t="s">
        <v>45</v>
      </c>
    </row>
    <row r="49" spans="1:3" x14ac:dyDescent="0.25">
      <c r="A49" s="11">
        <v>182</v>
      </c>
      <c r="B49" s="11" t="s">
        <v>46</v>
      </c>
      <c r="C49" s="11" t="s">
        <v>47</v>
      </c>
    </row>
    <row r="50" spans="1:3" x14ac:dyDescent="0.25">
      <c r="A50" s="11">
        <v>185</v>
      </c>
      <c r="B50" s="11" t="s">
        <v>48</v>
      </c>
      <c r="C50" s="11" t="s">
        <v>49</v>
      </c>
    </row>
    <row r="51" spans="1:3" x14ac:dyDescent="0.25">
      <c r="A51" s="11">
        <v>188</v>
      </c>
      <c r="B51" s="11" t="s">
        <v>50</v>
      </c>
      <c r="C51" s="11" t="s">
        <v>51</v>
      </c>
    </row>
    <row r="52" spans="1:3" x14ac:dyDescent="0.25">
      <c r="A52" s="11">
        <v>200</v>
      </c>
      <c r="B52" s="11" t="s">
        <v>52</v>
      </c>
      <c r="C52" s="11" t="s">
        <v>53</v>
      </c>
    </row>
    <row r="53" spans="1:3" x14ac:dyDescent="0.25">
      <c r="A53" s="11">
        <v>203</v>
      </c>
      <c r="B53" s="11" t="s">
        <v>54</v>
      </c>
      <c r="C53" s="11" t="s">
        <v>55</v>
      </c>
    </row>
    <row r="54" spans="1:3" x14ac:dyDescent="0.25">
      <c r="A54" s="11">
        <v>215</v>
      </c>
      <c r="B54" s="11" t="s">
        <v>56</v>
      </c>
      <c r="C54" s="11" t="s">
        <v>57</v>
      </c>
    </row>
    <row r="56" spans="1:3" x14ac:dyDescent="0.25">
      <c r="A56" s="13"/>
    </row>
    <row r="57" spans="1:3" x14ac:dyDescent="0.25">
      <c r="A57" s="13"/>
    </row>
  </sheetData>
  <autoFilter ref="A3:H20">
    <filterColumn colId="4">
      <filters>
        <filter val="Ventas"/>
      </filters>
    </filterColumn>
    <filterColumn colId="6">
      <customFilters>
        <customFilter operator="greaterThan" val="35"/>
      </customFilters>
    </filterColumn>
  </autoFilter>
  <mergeCells count="14">
    <mergeCell ref="B33:H33"/>
    <mergeCell ref="A35:H35"/>
    <mergeCell ref="B26:H26"/>
    <mergeCell ref="B27:H27"/>
    <mergeCell ref="B28:H28"/>
    <mergeCell ref="B29:H29"/>
    <mergeCell ref="B31:H31"/>
    <mergeCell ref="B32:H32"/>
    <mergeCell ref="A1:D1"/>
    <mergeCell ref="A21:H21"/>
    <mergeCell ref="A22:H22"/>
    <mergeCell ref="B23:H23"/>
    <mergeCell ref="B24:H24"/>
    <mergeCell ref="B25:H25"/>
  </mergeCells>
  <conditionalFormatting sqref="G4:G20">
    <cfRule type="cellIs" dxfId="0" priority="1" operator="between">
      <formula>10</formula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laboratorios</dc:creator>
  <cp:lastModifiedBy>Camila Vázquez</cp:lastModifiedBy>
  <dcterms:created xsi:type="dcterms:W3CDTF">2016-06-16T11:19:22Z</dcterms:created>
  <dcterms:modified xsi:type="dcterms:W3CDTF">2017-06-18T21:37:29Z</dcterms:modified>
</cp:coreProperties>
</file>